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 activeTab="6"/>
  </bookViews>
  <sheets>
    <sheet name="график" sheetId="6" r:id="rId1"/>
    <sheet name="диаграмма" sheetId="5" r:id="rId2"/>
    <sheet name="учет 10 сентября" sheetId="1" r:id="rId3"/>
    <sheet name="пробы" sheetId="2" r:id="rId4"/>
    <sheet name="учет 30 сентября" sheetId="3" r:id="rId5"/>
    <sheet name="образцы 30 сентября" sheetId="4" r:id="rId6"/>
    <sheet name="учет 8 ноября" sheetId="7" r:id="rId7"/>
  </sheets>
  <externalReferences>
    <externalReference r:id="rId8"/>
    <externalReference r:id="rId9"/>
  </externalReferences>
  <definedNames>
    <definedName name="_xlnm._FilterDatabase" localSheetId="0" hidden="1">график!$B$1:$F$55</definedName>
    <definedName name="_xlnm._FilterDatabase" localSheetId="3" hidden="1">пробы!$B$2:$C$2</definedName>
    <definedName name="_xlnm._FilterDatabase" localSheetId="2" hidden="1">'учет 10 сентября'!$A$9:$U$9</definedName>
    <definedName name="_xlnm._FilterDatabase" localSheetId="4" hidden="1">'учет 30 сентября'!$A$9:$AC$9</definedName>
    <definedName name="_xlnm._FilterDatabase" localSheetId="6" hidden="1">'учет 8 ноября'!$B$1:$Y$1</definedName>
    <definedName name="cda" localSheetId="0">OFFSET('[1]Списки АгроХолдинги'!$C$1,MATCH(#REF!,'[1]Списки АгроХолдинги'!$C:$C,0)-1,1,COUNTIF('[1]Списки АгроХолдинги'!$C:$C,#REF!),1)</definedName>
    <definedName name="cda" localSheetId="1">OFFSET('[1]Списки АгроХолдинги'!$C$1,MATCH(#REF!,'[1]Списки АгроХолдинги'!$C:$C,0)-1,1,COUNTIF('[1]Списки АгроХолдинги'!$C:$C,#REF!),1)</definedName>
    <definedName name="cda">OFFSET('[1]Списки АгроХолдинги'!$C$1,MATCH(#REF!,'[1]Списки АгроХолдинги'!$C:$C,0)-1,1,COUNTIF('[1]Списки АгроХолдинги'!$C:$C,#REF!),1)</definedName>
    <definedName name="District">OFFSET('[1]Списки области'!$A$1,MATCH([1]Протокол!$B$5,'[1]Списки области'!$A:$A,0)-1,1,COUNTIF('[1]Списки области'!$A:$A,[1]Протокол!$B$5),1)</definedName>
    <definedName name="Filial">OFFSET('[1]Списки АгроХолдинги'!$A$1,MATCH([1]Протокол!$H$5,'[1]Списки АгроХолдинги'!$A:$A,0)-1,1,COUNTIF('[1]Списки АгроХолдинги'!$A:$A,[1]Протокол!$H$5),1)</definedName>
    <definedName name="Filial_protocol" localSheetId="0">OFFSET('[1]Списки АгроХолдинги'!$A$1,MATCH(#REF!,'[1]Списки АгроХолдинги'!$A:$A,0)-1,1,COUNTIF('[1]Списки АгроХолдинги'!$A:$A,#REF!),1)</definedName>
    <definedName name="Filial_protocol" localSheetId="1">OFFSET('[1]Списки АгроХолдинги'!$A$1,MATCH(#REF!,'[1]Списки АгроХолдинги'!$A:$A,0)-1,1,COUNTIF('[1]Списки АгроХолдинги'!$A:$A,#REF!),1)</definedName>
    <definedName name="Filial_protocol">OFFSET('[1]Списки АгроХолдинги'!$A$1,MATCH(#REF!,'[1]Списки АгроХолдинги'!$A:$A,0)-1,1,COUNTIF('[1]Списки АгроХолдинги'!$A:$A,#REF!),1)</definedName>
    <definedName name="Filials" localSheetId="0">OFFSET('[1]Списки АгроХолдинги'!$A$1,MATCH(#REF!,'[1]Списки АгроХолдинги'!$A:$A,0)-1,1,COUNTIF('[1]Списки АгроХолдинги'!$A:$A,#REF!),1)</definedName>
    <definedName name="Filials" localSheetId="1">OFFSET('[1]Списки АгроХолдинги'!$A$1,MATCH(#REF!,'[1]Списки АгроХолдинги'!$A:$A,0)-1,1,COUNTIF('[1]Списки АгроХолдинги'!$A:$A,#REF!),1)</definedName>
    <definedName name="Filials">OFFSET('[1]Списки АгроХолдинги'!$A$1,MATCH(#REF!,'[1]Списки АгроХолдинги'!$A:$A,0)-1,1,COUNTIF('[1]Списки АгроХолдинги'!$A:$A,#REF!),1)</definedName>
    <definedName name="Holdings">'[1]Списки АгроХолдинги'!$G$2:$G$12</definedName>
    <definedName name="Household">OFFSET('[1]Списки АгроХолдинги'!$C$1,MATCH([1]Протокол!$B$7,'[1]Списки АгроХолдинги'!$C:$C,0)-1,1,COUNTIF('[1]Списки АгроХолдинги'!$C:$C,[1]Протокол!$B$7),1)</definedName>
    <definedName name="s" localSheetId="0">OFFSET('[1]Списки области'!$A$1,MATCH(#REF!,'[1]Списки области'!$A:$A,0)-1,1,COUNTIF('[1]Списки области'!$A:$A,#REF!),1)</definedName>
    <definedName name="s" localSheetId="1">OFFSET('[1]Списки области'!$A$1,MATCH(#REF!,'[1]Списки области'!$A:$A,0)-1,1,COUNTIF('[1]Списки области'!$A:$A,#REF!),1)</definedName>
    <definedName name="s">OFFSET('[1]Списки области'!$A$1,MATCH(#REF!,'[1]Списки области'!$A:$A,0)-1,1,COUNTIF('[1]Списки области'!$A:$A,#REF!),1)</definedName>
    <definedName name="w" localSheetId="0">OFFSET(#REF!,MATCH(#REF!,#REF!,0)-1,1,COUNTIF(#REF!,#REF!),1)</definedName>
    <definedName name="w" localSheetId="1">OFFSET(#REF!,MATCH(#REF!,#REF!,0)-1,1,COUNTIF(#REF!,#REF!),1)</definedName>
    <definedName name="w">OFFSET(#REF!,MATCH(#REF!,#REF!,0)-1,1,COUNTIF(#REF!,#REF!),1)</definedName>
    <definedName name="Болезни" localSheetId="0">OFFSET(#REF!,MATCH(#REF!,#REF!,0)-1,1,COUNTIF(#REF!,#REF!),1)</definedName>
    <definedName name="Болезни" localSheetId="1">OFFSET(#REF!,MATCH(#REF!,#REF!,0)-1,1,COUNTIF(#REF!,#REF!),1)</definedName>
    <definedName name="Болезни">OFFSET(#REF!,MATCH(#REF!,#REF!,0)-1,1,COUNTIF(#REF!,#REF!),1)</definedName>
    <definedName name="Болезни_отчет" localSheetId="0">OFFSET(#REF!,MATCH(#REF!,#REF!,0)-1,1,COUNTIF(#REF!,#REF!),1)</definedName>
    <definedName name="Болезни_отчет" localSheetId="1">OFFSET(#REF!,MATCH(#REF!,#REF!,0)-1,1,COUNTIF(#REF!,#REF!),1)</definedName>
    <definedName name="Болезни_отчет">OFFSET(#REF!,MATCH(#REF!,#REF!,0)-1,1,COUNTIF(#REF!,#REF!),1)</definedName>
    <definedName name="вйц" localSheetId="0">OFFSET('[1]Списки АгроХолдинги'!$C$1,MATCH(#REF!,'[1]Списки АгроХолдинги'!$C:$C,0)-1,1,COUNTIF('[1]Списки АгроХолдинги'!$C:$C,#REF!),1)</definedName>
    <definedName name="вйц" localSheetId="1">OFFSET('[1]Списки АгроХолдинги'!$C$1,MATCH(#REF!,'[1]Списки АгроХолдинги'!$C:$C,0)-1,1,COUNTIF('[1]Списки АгроХолдинги'!$C:$C,#REF!),1)</definedName>
    <definedName name="вйц">OFFSET('[1]Списки АгроХолдинги'!$C$1,MATCH(#REF!,'[1]Списки АгроХолдинги'!$C:$C,0)-1,1,COUNTIF('[1]Списки АгроХолдинги'!$C:$C,#REF!),1)</definedName>
    <definedName name="Вредители" localSheetId="0">OFFSET(#REF!,MATCH(#REF!,#REF!,0)-1,1,COUNTIF(#REF!,#REF!),1)</definedName>
    <definedName name="Вредители" localSheetId="1">OFFSET(#REF!,MATCH(#REF!,#REF!,0)-1,1,COUNTIF(#REF!,#REF!),1)</definedName>
    <definedName name="Вредители">OFFSET(#REF!,MATCH(#REF!,#REF!,0)-1,1,COUNTIF(#REF!,#REF!),1)</definedName>
    <definedName name="Вредители_отчет" localSheetId="0">OFFSET(#REF!,MATCH(#REF!,#REF!,0)-1,1,COUNTIF(#REF!,#REF!),1)</definedName>
    <definedName name="Вредители_отчет" localSheetId="1">OFFSET(#REF!,MATCH(#REF!,#REF!,0)-1,1,COUNTIF(#REF!,#REF!),1)</definedName>
    <definedName name="Вредители_отчет">OFFSET(#REF!,MATCH(#REF!,#REF!,0)-1,1,COUNTIF(#REF!,#REF!),1)</definedName>
    <definedName name="вфмыв" localSheetId="0">OFFSET('[2]Списки АгроХолдинги'!$C$1,MATCH(#REF!,'[2]Списки АгроХолдинги'!$C:$C,0)-1,1,COUNTIF('[2]Списки АгроХолдинги'!$C:$C,#REF!),1)</definedName>
    <definedName name="вфмыв" localSheetId="1">OFFSET('[2]Списки АгроХолдинги'!$C$1,MATCH(#REF!,'[2]Списки АгроХолдинги'!$C:$C,0)-1,1,COUNTIF('[2]Списки АгроХолдинги'!$C:$C,#REF!),1)</definedName>
    <definedName name="вфмыв">OFFSET('[2]Списки АгроХолдинги'!$C$1,MATCH(#REF!,'[2]Списки АгроХолдинги'!$C:$C,0)-1,1,COUNTIF('[2]Списки АгроХолдинги'!$C:$C,#REF!),1)</definedName>
    <definedName name="вцй" localSheetId="0">OFFSET('[1]Списки АгроХолдинги'!$C$1,MATCH(#REF!,'[1]Списки АгроХолдинги'!$C:$C,0)-1,1,COUNTIF('[1]Списки АгроХолдинги'!$C:$C,#REF!),1)</definedName>
    <definedName name="вцй" localSheetId="1">OFFSET('[1]Списки АгроХолдинги'!$C$1,MATCH(#REF!,'[1]Списки АгроХолдинги'!$C:$C,0)-1,1,COUNTIF('[1]Списки АгроХолдинги'!$C:$C,#REF!),1)</definedName>
    <definedName name="вцй">OFFSET('[1]Списки АгроХолдинги'!$C$1,MATCH(#REF!,'[1]Списки АгроХолдинги'!$C:$C,0)-1,1,COUNTIF('[1]Списки АгроХолдинги'!$C:$C,#REF!),1)</definedName>
    <definedName name="Районы" localSheetId="0">OFFSET('[1]Списки области'!$A$1,MATCH(#REF!,'[1]Списки области'!$A:$A,0)-1,1,COUNTIF('[1]Списки области'!$A:$A,#REF!),1)</definedName>
    <definedName name="Районы" localSheetId="1">OFFSET('[1]Списки области'!$A$1,MATCH(#REF!,'[1]Списки области'!$A:$A,0)-1,1,COUNTIF('[1]Списки области'!$A:$A,#REF!),1)</definedName>
    <definedName name="Районы">OFFSET('[1]Списки области'!$A$1,MATCH(#REF!,'[1]Списки области'!$A:$A,0)-1,1,COUNTIF('[1]Списки области'!$A:$A,#REF!),1)</definedName>
    <definedName name="Районы_протокол" localSheetId="0">OFFSET('[1]Списки области'!$A$1,MATCH(#REF!,'[1]Списки области'!$A:$A,0)-1,1,COUNTIF('[1]Списки области'!$A:$A,#REF!),1)</definedName>
    <definedName name="Районы_протокол" localSheetId="1">OFFSET('[1]Списки области'!$A$1,MATCH(#REF!,'[1]Списки области'!$A:$A,0)-1,1,COUNTIF('[1]Списки области'!$A:$A,#REF!),1)</definedName>
    <definedName name="Районы_протокол">OFFSET('[1]Списки области'!$A$1,MATCH(#REF!,'[1]Списки области'!$A:$A,0)-1,1,COUNTIF('[1]Списки области'!$A:$A,#REF!),1)</definedName>
    <definedName name="Филиалы" localSheetId="0">OFFSET('[1]Списки АгроХолдинги'!$A$1,MATCH(#REF!,'[1]Списки АгроХолдинги'!$A:$A,0)-1,1,COUNTIF('[1]Списки АгроХолдинги'!$A:$A,#REF!),1)</definedName>
    <definedName name="Филиалы" localSheetId="1">OFFSET('[1]Списки АгроХолдинги'!$A$1,MATCH(#REF!,'[1]Списки АгроХолдинги'!$A:$A,0)-1,1,COUNTIF('[1]Списки АгроХолдинги'!$A:$A,#REF!),1)</definedName>
    <definedName name="Филиалы">OFFSET('[1]Списки АгроХолдинги'!$A$1,MATCH(#REF!,'[1]Списки АгроХолдинги'!$A:$A,0)-1,1,COUNTIF('[1]Списки АгроХолдинги'!$A:$A,#REF!),1)</definedName>
    <definedName name="Хозяйства" localSheetId="0">OFFSET('[1]Списки АгроХолдинги'!$C$1,MATCH(#REF!,'[1]Списки АгроХолдинги'!$C:$C,0)-1,1,COUNTIF('[1]Списки АгроХолдинги'!$C:$C,#REF!),1)</definedName>
    <definedName name="Хозяйства" localSheetId="1">OFFSET('[1]Списки АгроХолдинги'!$C$1,MATCH(#REF!,'[1]Списки АгроХолдинги'!$C:$C,0)-1,1,COUNTIF('[1]Списки АгроХолдинги'!$C:$C,#REF!),1)</definedName>
    <definedName name="Хозяйства">OFFSET('[1]Списки АгроХолдинги'!$C$1,MATCH(#REF!,'[1]Списки АгроХолдинги'!$C:$C,0)-1,1,COUNTIF('[1]Списки АгроХолдинги'!$C:$C,#REF!),1)</definedName>
    <definedName name="Хозяйства_протокол" localSheetId="0">OFFSET('[1]Списки АгроХолдинги'!$C$1,MATCH(#REF!,'[1]Списки АгроХолдинги'!$C:$C,0)-1,1,COUNTIF('[1]Списки АгроХолдинги'!$C:$C,#REF!),1)</definedName>
    <definedName name="Хозяйства_протокол" localSheetId="1">OFFSET('[1]Списки АгроХолдинги'!$C$1,MATCH(#REF!,'[1]Списки АгроХолдинги'!$C:$C,0)-1,1,COUNTIF('[1]Списки АгроХолдинги'!$C:$C,#REF!),1)</definedName>
    <definedName name="Хозяйства_протокол">OFFSET('[1]Списки АгроХолдинги'!$C$1,MATCH(#REF!,'[1]Списки АгроХолдинги'!$C:$C,0)-1,1,COUNTIF('[1]Списки АгроХолдинги'!$C:$C,#REF!),1)</definedName>
    <definedName name="цц" localSheetId="0">OFFSET('[1]Списки области'!$A$1,MATCH(#REF!,'[1]Списки области'!$A:$A,0)-1,1,COUNTIF('[1]Списки области'!$A:$A,#REF!),1)</definedName>
    <definedName name="цц" localSheetId="1">OFFSET('[1]Списки области'!$A$1,MATCH(#REF!,'[1]Списки области'!$A:$A,0)-1,1,COUNTIF('[1]Списки области'!$A:$A,#REF!),1)</definedName>
    <definedName name="цц">OFFSET('[1]Списки области'!$A$1,MATCH(#REF!,'[1]Списки области'!$A:$A,0)-1,1,COUNTIF('[1]Списки области'!$A:$A,#REF!),1)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5" i="7" l="1"/>
  <c r="R55" i="7" s="1"/>
  <c r="X55" i="7" s="1"/>
  <c r="Q44" i="7"/>
  <c r="Q45" i="7"/>
  <c r="Q43" i="7"/>
  <c r="Q46" i="7"/>
  <c r="Q47" i="7"/>
  <c r="Q48" i="7"/>
  <c r="Q42" i="7"/>
  <c r="Q41" i="7"/>
  <c r="Q40" i="7"/>
  <c r="Q39" i="7"/>
  <c r="R21" i="7"/>
  <c r="X21" i="7" s="1"/>
  <c r="R29" i="7"/>
  <c r="X29" i="7" s="1"/>
  <c r="R37" i="7"/>
  <c r="X37" i="7" s="1"/>
  <c r="R38" i="7"/>
  <c r="X38" i="7" s="1"/>
  <c r="R53" i="7"/>
  <c r="X53" i="7" s="1"/>
  <c r="R2" i="7"/>
  <c r="X2" i="7" s="1"/>
  <c r="R7" i="7"/>
  <c r="X7" i="7" s="1"/>
  <c r="R14" i="7"/>
  <c r="X14" i="7" s="1"/>
  <c r="R15" i="7"/>
  <c r="X15" i="7" s="1"/>
  <c r="Q19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3" i="7"/>
  <c r="O2" i="7"/>
  <c r="P3" i="7"/>
  <c r="R3" i="7" s="1"/>
  <c r="X3" i="7" s="1"/>
  <c r="P4" i="7"/>
  <c r="R4" i="7" s="1"/>
  <c r="X4" i="7" s="1"/>
  <c r="P5" i="7"/>
  <c r="R5" i="7" s="1"/>
  <c r="X5" i="7" s="1"/>
  <c r="P6" i="7"/>
  <c r="R6" i="7" s="1"/>
  <c r="X6" i="7" s="1"/>
  <c r="P7" i="7"/>
  <c r="P8" i="7"/>
  <c r="R8" i="7" s="1"/>
  <c r="X8" i="7" s="1"/>
  <c r="P9" i="7"/>
  <c r="R9" i="7" s="1"/>
  <c r="X9" i="7" s="1"/>
  <c r="P10" i="7"/>
  <c r="R10" i="7" s="1"/>
  <c r="X10" i="7" s="1"/>
  <c r="P11" i="7"/>
  <c r="R11" i="7" s="1"/>
  <c r="X11" i="7" s="1"/>
  <c r="P12" i="7"/>
  <c r="R12" i="7" s="1"/>
  <c r="X12" i="7" s="1"/>
  <c r="P13" i="7"/>
  <c r="R13" i="7" s="1"/>
  <c r="X13" i="7" s="1"/>
  <c r="P14" i="7"/>
  <c r="P15" i="7"/>
  <c r="P16" i="7"/>
  <c r="R16" i="7" s="1"/>
  <c r="X16" i="7" s="1"/>
  <c r="P17" i="7"/>
  <c r="R17" i="7" s="1"/>
  <c r="X17" i="7" s="1"/>
  <c r="P18" i="7"/>
  <c r="R18" i="7" s="1"/>
  <c r="X18" i="7" s="1"/>
  <c r="P19" i="7"/>
  <c r="R19" i="7" s="1"/>
  <c r="X19" i="7" s="1"/>
  <c r="P20" i="7"/>
  <c r="R20" i="7" s="1"/>
  <c r="X20" i="7" s="1"/>
  <c r="P21" i="7"/>
  <c r="P22" i="7"/>
  <c r="R22" i="7" s="1"/>
  <c r="X22" i="7" s="1"/>
  <c r="P23" i="7"/>
  <c r="R23" i="7" s="1"/>
  <c r="X23" i="7" s="1"/>
  <c r="P24" i="7"/>
  <c r="R24" i="7" s="1"/>
  <c r="X24" i="7" s="1"/>
  <c r="P25" i="7"/>
  <c r="R25" i="7" s="1"/>
  <c r="X25" i="7" s="1"/>
  <c r="P26" i="7"/>
  <c r="R26" i="7" s="1"/>
  <c r="X26" i="7" s="1"/>
  <c r="P27" i="7"/>
  <c r="R27" i="7" s="1"/>
  <c r="X27" i="7" s="1"/>
  <c r="P28" i="7"/>
  <c r="R28" i="7" s="1"/>
  <c r="X28" i="7" s="1"/>
  <c r="P29" i="7"/>
  <c r="P30" i="7"/>
  <c r="R30" i="7" s="1"/>
  <c r="X30" i="7" s="1"/>
  <c r="P31" i="7"/>
  <c r="R31" i="7" s="1"/>
  <c r="X31" i="7" s="1"/>
  <c r="P32" i="7"/>
  <c r="R32" i="7" s="1"/>
  <c r="X32" i="7" s="1"/>
  <c r="P33" i="7"/>
  <c r="R33" i="7" s="1"/>
  <c r="X33" i="7" s="1"/>
  <c r="P34" i="7"/>
  <c r="R34" i="7" s="1"/>
  <c r="X34" i="7" s="1"/>
  <c r="P35" i="7"/>
  <c r="R35" i="7" s="1"/>
  <c r="X35" i="7" s="1"/>
  <c r="P36" i="7"/>
  <c r="R36" i="7" s="1"/>
  <c r="X36" i="7" s="1"/>
  <c r="P37" i="7"/>
  <c r="P38" i="7"/>
  <c r="P39" i="7"/>
  <c r="R39" i="7" s="1"/>
  <c r="X39" i="7" s="1"/>
  <c r="P40" i="7"/>
  <c r="P41" i="7"/>
  <c r="P42" i="7"/>
  <c r="P43" i="7"/>
  <c r="R43" i="7" s="1"/>
  <c r="X43" i="7" s="1"/>
  <c r="P44" i="7"/>
  <c r="P45" i="7"/>
  <c r="P46" i="7"/>
  <c r="P47" i="7"/>
  <c r="R47" i="7" s="1"/>
  <c r="X47" i="7" s="1"/>
  <c r="P48" i="7"/>
  <c r="P49" i="7"/>
  <c r="R49" i="7" s="1"/>
  <c r="X49" i="7" s="1"/>
  <c r="P50" i="7"/>
  <c r="R50" i="7" s="1"/>
  <c r="X50" i="7" s="1"/>
  <c r="P51" i="7"/>
  <c r="R51" i="7" s="1"/>
  <c r="X51" i="7" s="1"/>
  <c r="P52" i="7"/>
  <c r="R52" i="7" s="1"/>
  <c r="X52" i="7" s="1"/>
  <c r="P53" i="7"/>
  <c r="P54" i="7"/>
  <c r="R54" i="7" s="1"/>
  <c r="X54" i="7" s="1"/>
  <c r="P2" i="7"/>
  <c r="R46" i="7" l="1"/>
  <c r="X46" i="7" s="1"/>
  <c r="R45" i="7"/>
  <c r="X45" i="7" s="1"/>
  <c r="R40" i="7"/>
  <c r="X40" i="7" s="1"/>
  <c r="R44" i="7"/>
  <c r="X44" i="7" s="1"/>
  <c r="R41" i="7"/>
  <c r="X41" i="7" s="1"/>
  <c r="R42" i="7"/>
  <c r="X42" i="7" s="1"/>
  <c r="R48" i="7"/>
  <c r="X48" i="7" s="1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D57" i="5" l="1"/>
  <c r="C57" i="5"/>
  <c r="N63" i="3" l="1"/>
  <c r="R63" i="3" s="1"/>
  <c r="F63" i="3"/>
  <c r="N62" i="3"/>
  <c r="R62" i="3" s="1"/>
  <c r="F62" i="3"/>
  <c r="N61" i="3"/>
  <c r="R61" i="3" s="1"/>
  <c r="F61" i="3"/>
  <c r="N60" i="3"/>
  <c r="R60" i="3" s="1"/>
  <c r="F60" i="3"/>
  <c r="N59" i="3"/>
  <c r="R59" i="3" s="1"/>
  <c r="F59" i="3"/>
  <c r="N58" i="3"/>
  <c r="P58" i="3" s="1"/>
  <c r="F58" i="3"/>
  <c r="N57" i="3"/>
  <c r="R57" i="3" s="1"/>
  <c r="P57" i="3"/>
  <c r="F57" i="3"/>
  <c r="N56" i="3"/>
  <c r="R56" i="3" s="1"/>
  <c r="F56" i="3"/>
  <c r="N55" i="3"/>
  <c r="R55" i="3" s="1"/>
  <c r="F55" i="3"/>
  <c r="N54" i="3"/>
  <c r="R54" i="3" s="1"/>
  <c r="F54" i="3"/>
  <c r="N53" i="3"/>
  <c r="R53" i="3" s="1"/>
  <c r="F53" i="3"/>
  <c r="N52" i="3"/>
  <c r="R52" i="3" s="1"/>
  <c r="F52" i="3"/>
  <c r="N51" i="3"/>
  <c r="P51" i="3" s="1"/>
  <c r="F51" i="3"/>
  <c r="N50" i="3"/>
  <c r="R50" i="3" s="1"/>
  <c r="F50" i="3"/>
  <c r="N49" i="3"/>
  <c r="R49" i="3" s="1"/>
  <c r="P49" i="3"/>
  <c r="F49" i="3"/>
  <c r="N48" i="3"/>
  <c r="R48" i="3" s="1"/>
  <c r="F48" i="3"/>
  <c r="N47" i="3"/>
  <c r="R47" i="3" s="1"/>
  <c r="F47" i="3"/>
  <c r="N46" i="3"/>
  <c r="R46" i="3" s="1"/>
  <c r="F46" i="3"/>
  <c r="N45" i="3"/>
  <c r="R45" i="3" s="1"/>
  <c r="F45" i="3"/>
  <c r="N44" i="3"/>
  <c r="R44" i="3" s="1"/>
  <c r="F44" i="3"/>
  <c r="N43" i="3"/>
  <c r="R43" i="3" s="1"/>
  <c r="F43" i="3"/>
  <c r="N42" i="3"/>
  <c r="R42" i="3" s="1"/>
  <c r="F42" i="3"/>
  <c r="N41" i="3"/>
  <c r="R41" i="3" s="1"/>
  <c r="F41" i="3"/>
  <c r="N40" i="3"/>
  <c r="R40" i="3" s="1"/>
  <c r="F40" i="3"/>
  <c r="N39" i="3"/>
  <c r="R39" i="3" s="1"/>
  <c r="F39" i="3"/>
  <c r="N38" i="3"/>
  <c r="P38" i="3" s="1"/>
  <c r="F38" i="3"/>
  <c r="N37" i="3"/>
  <c r="R37" i="3" s="1"/>
  <c r="F37" i="3"/>
  <c r="N36" i="3"/>
  <c r="R36" i="3" s="1"/>
  <c r="F36" i="3"/>
  <c r="R35" i="3"/>
  <c r="N35" i="3"/>
  <c r="P35" i="3" s="1"/>
  <c r="F35" i="3"/>
  <c r="N34" i="3"/>
  <c r="R34" i="3" s="1"/>
  <c r="F34" i="3"/>
  <c r="N33" i="3"/>
  <c r="R33" i="3" s="1"/>
  <c r="F33" i="3"/>
  <c r="N32" i="3"/>
  <c r="R32" i="3" s="1"/>
  <c r="F32" i="3"/>
  <c r="N31" i="3"/>
  <c r="R31" i="3" s="1"/>
  <c r="F31" i="3"/>
  <c r="N30" i="3"/>
  <c r="R30" i="3" s="1"/>
  <c r="F30" i="3"/>
  <c r="N29" i="3"/>
  <c r="R29" i="3" s="1"/>
  <c r="F29" i="3"/>
  <c r="N28" i="3"/>
  <c r="R28" i="3" s="1"/>
  <c r="F28" i="3"/>
  <c r="N27" i="3"/>
  <c r="R27" i="3" s="1"/>
  <c r="F27" i="3"/>
  <c r="N26" i="3"/>
  <c r="P26" i="3" s="1"/>
  <c r="F26" i="3"/>
  <c r="N25" i="3"/>
  <c r="R25" i="3" s="1"/>
  <c r="F25" i="3"/>
  <c r="N24" i="3"/>
  <c r="R24" i="3" s="1"/>
  <c r="F24" i="3"/>
  <c r="N23" i="3"/>
  <c r="R23" i="3" s="1"/>
  <c r="F23" i="3"/>
  <c r="N22" i="3"/>
  <c r="R22" i="3" s="1"/>
  <c r="F22" i="3"/>
  <c r="N21" i="3"/>
  <c r="R21" i="3" s="1"/>
  <c r="F21" i="3"/>
  <c r="N20" i="3"/>
  <c r="R20" i="3" s="1"/>
  <c r="F20" i="3"/>
  <c r="N19" i="3"/>
  <c r="R19" i="3" s="1"/>
  <c r="F19" i="3"/>
  <c r="N18" i="3"/>
  <c r="R18" i="3" s="1"/>
  <c r="F18" i="3"/>
  <c r="N17" i="3"/>
  <c r="R17" i="3" s="1"/>
  <c r="F17" i="3"/>
  <c r="N16" i="3"/>
  <c r="R16" i="3" s="1"/>
  <c r="F16" i="3"/>
  <c r="N15" i="3"/>
  <c r="R15" i="3" s="1"/>
  <c r="F15" i="3"/>
  <c r="N14" i="3"/>
  <c r="P14" i="3" s="1"/>
  <c r="F14" i="3"/>
  <c r="N13" i="3"/>
  <c r="R13" i="3" s="1"/>
  <c r="F13" i="3"/>
  <c r="N12" i="3"/>
  <c r="R12" i="3" s="1"/>
  <c r="F12" i="3"/>
  <c r="N11" i="3"/>
  <c r="R11" i="3" s="1"/>
  <c r="F11" i="3"/>
  <c r="N10" i="3"/>
  <c r="R10" i="3" s="1"/>
  <c r="F10" i="3"/>
  <c r="Z12" i="3" l="1"/>
  <c r="AC12" i="3" s="1"/>
  <c r="U12" i="3"/>
  <c r="Z35" i="3"/>
  <c r="AC35" i="3" s="1"/>
  <c r="U35" i="3"/>
  <c r="Z62" i="3"/>
  <c r="AC62" i="3" s="1"/>
  <c r="U62" i="3"/>
  <c r="Z33" i="3"/>
  <c r="AC33" i="3" s="1"/>
  <c r="U33" i="3"/>
  <c r="Z30" i="3"/>
  <c r="AC30" i="3" s="1"/>
  <c r="U30" i="3"/>
  <c r="Z37" i="3"/>
  <c r="AC37" i="3" s="1"/>
  <c r="U37" i="3"/>
  <c r="Z41" i="3"/>
  <c r="AC41" i="3" s="1"/>
  <c r="U41" i="3"/>
  <c r="Z45" i="3"/>
  <c r="AC45" i="3" s="1"/>
  <c r="U45" i="3"/>
  <c r="Z60" i="3"/>
  <c r="AC60" i="3" s="1"/>
  <c r="U60" i="3"/>
  <c r="Z24" i="3"/>
  <c r="AC24" i="3" s="1"/>
  <c r="U24" i="3"/>
  <c r="Z28" i="3"/>
  <c r="AC28" i="3" s="1"/>
  <c r="U28" i="3"/>
  <c r="Z47" i="3"/>
  <c r="AC47" i="3" s="1"/>
  <c r="U47" i="3"/>
  <c r="Z52" i="3"/>
  <c r="AC52" i="3" s="1"/>
  <c r="U52" i="3"/>
  <c r="Z22" i="3"/>
  <c r="AC22" i="3" s="1"/>
  <c r="U22" i="3"/>
  <c r="Z34" i="3"/>
  <c r="AC34" i="3" s="1"/>
  <c r="U34" i="3"/>
  <c r="Z49" i="3"/>
  <c r="AC49" i="3" s="1"/>
  <c r="U49" i="3"/>
  <c r="Z53" i="3"/>
  <c r="AC53" i="3" s="1"/>
  <c r="U53" i="3"/>
  <c r="Z20" i="3"/>
  <c r="AC20" i="3" s="1"/>
  <c r="U20" i="3"/>
  <c r="Z43" i="3"/>
  <c r="AC43" i="3" s="1"/>
  <c r="U43" i="3"/>
  <c r="Z10" i="3"/>
  <c r="AC10" i="3" s="1"/>
  <c r="U10" i="3"/>
  <c r="Z11" i="3"/>
  <c r="AC11" i="3" s="1"/>
  <c r="U11" i="3"/>
  <c r="Z15" i="3"/>
  <c r="AC15" i="3" s="1"/>
  <c r="U15" i="3"/>
  <c r="Z19" i="3"/>
  <c r="AC19" i="3" s="1"/>
  <c r="U19" i="3"/>
  <c r="Z23" i="3"/>
  <c r="AC23" i="3" s="1"/>
  <c r="U23" i="3"/>
  <c r="Z27" i="3"/>
  <c r="AC27" i="3" s="1"/>
  <c r="U27" i="3"/>
  <c r="Z31" i="3"/>
  <c r="AC31" i="3" s="1"/>
  <c r="U31" i="3"/>
  <c r="Z42" i="3"/>
  <c r="AC42" i="3" s="1"/>
  <c r="U42" i="3"/>
  <c r="Z46" i="3"/>
  <c r="AC46" i="3" s="1"/>
  <c r="U46" i="3"/>
  <c r="Z57" i="3"/>
  <c r="AC57" i="3" s="1"/>
  <c r="U57" i="3"/>
  <c r="Z61" i="3"/>
  <c r="AC61" i="3" s="1"/>
  <c r="U61" i="3"/>
  <c r="Z16" i="3"/>
  <c r="AC16" i="3" s="1"/>
  <c r="U16" i="3"/>
  <c r="Z39" i="3"/>
  <c r="AC39" i="3" s="1"/>
  <c r="U39" i="3"/>
  <c r="Z56" i="3"/>
  <c r="AC56" i="3" s="1"/>
  <c r="U56" i="3"/>
  <c r="Z18" i="3"/>
  <c r="AC18" i="3" s="1"/>
  <c r="U18" i="3"/>
  <c r="Z50" i="3"/>
  <c r="AC50" i="3" s="1"/>
  <c r="U50" i="3"/>
  <c r="Z54" i="3"/>
  <c r="AC54" i="3" s="1"/>
  <c r="U54" i="3"/>
  <c r="Z32" i="3"/>
  <c r="AC32" i="3" s="1"/>
  <c r="U32" i="3"/>
  <c r="Z55" i="3"/>
  <c r="AC55" i="3" s="1"/>
  <c r="U55" i="3"/>
  <c r="Z13" i="3"/>
  <c r="AC13" i="3" s="1"/>
  <c r="U13" i="3"/>
  <c r="Z17" i="3"/>
  <c r="AC17" i="3" s="1"/>
  <c r="U17" i="3"/>
  <c r="Z21" i="3"/>
  <c r="AC21" i="3" s="1"/>
  <c r="U21" i="3"/>
  <c r="Z25" i="3"/>
  <c r="AC25" i="3" s="1"/>
  <c r="U25" i="3"/>
  <c r="Z29" i="3"/>
  <c r="AC29" i="3" s="1"/>
  <c r="U29" i="3"/>
  <c r="P33" i="3"/>
  <c r="Z36" i="3"/>
  <c r="AC36" i="3" s="1"/>
  <c r="U36" i="3"/>
  <c r="Z40" i="3"/>
  <c r="AC40" i="3" s="1"/>
  <c r="U40" i="3"/>
  <c r="Z44" i="3"/>
  <c r="AC44" i="3" s="1"/>
  <c r="U44" i="3"/>
  <c r="Z48" i="3"/>
  <c r="AC48" i="3" s="1"/>
  <c r="U48" i="3"/>
  <c r="Z59" i="3"/>
  <c r="AC59" i="3" s="1"/>
  <c r="U59" i="3"/>
  <c r="Z63" i="3"/>
  <c r="AC63" i="3" s="1"/>
  <c r="U63" i="3"/>
  <c r="P43" i="3"/>
  <c r="P50" i="3"/>
  <c r="P60" i="3"/>
  <c r="R14" i="3"/>
  <c r="P19" i="3"/>
  <c r="P34" i="3"/>
  <c r="P55" i="3"/>
  <c r="P53" i="3"/>
  <c r="P27" i="3"/>
  <c r="P11" i="3"/>
  <c r="P21" i="3"/>
  <c r="R38" i="3"/>
  <c r="P42" i="3"/>
  <c r="P31" i="3"/>
  <c r="P10" i="3"/>
  <c r="P46" i="3"/>
  <c r="R51" i="3"/>
  <c r="P62" i="3"/>
  <c r="P39" i="3"/>
  <c r="R58" i="3"/>
  <c r="P22" i="3"/>
  <c r="P17" i="3"/>
  <c r="P23" i="3"/>
  <c r="R26" i="3"/>
  <c r="P59" i="3"/>
  <c r="P30" i="3"/>
  <c r="P47" i="3"/>
  <c r="P52" i="3"/>
  <c r="P63" i="3"/>
  <c r="P15" i="3"/>
  <c r="P18" i="3"/>
  <c r="P29" i="3"/>
  <c r="P37" i="3"/>
  <c r="P48" i="3"/>
  <c r="P25" i="3"/>
  <c r="P41" i="3"/>
  <c r="P45" i="3"/>
  <c r="P61" i="3"/>
  <c r="P54" i="3"/>
  <c r="P13" i="3"/>
  <c r="P56" i="3"/>
  <c r="P12" i="3"/>
  <c r="P16" i="3"/>
  <c r="P20" i="3"/>
  <c r="P24" i="3"/>
  <c r="P28" i="3"/>
  <c r="P32" i="3"/>
  <c r="P36" i="3"/>
  <c r="P40" i="3"/>
  <c r="P44" i="3"/>
  <c r="S63" i="1"/>
  <c r="U63" i="1" s="1"/>
  <c r="P63" i="1"/>
  <c r="O63" i="1"/>
  <c r="Q63" i="1" s="1"/>
  <c r="P62" i="1"/>
  <c r="S62" i="1" s="1"/>
  <c r="U62" i="1" s="1"/>
  <c r="O62" i="1"/>
  <c r="Q62" i="1" s="1"/>
  <c r="S61" i="1"/>
  <c r="U61" i="1" s="1"/>
  <c r="P61" i="1"/>
  <c r="O61" i="1"/>
  <c r="Q61" i="1" s="1"/>
  <c r="P60" i="1"/>
  <c r="S60" i="1" s="1"/>
  <c r="U60" i="1" s="1"/>
  <c r="O60" i="1"/>
  <c r="Q60" i="1" s="1"/>
  <c r="S59" i="1"/>
  <c r="U59" i="1" s="1"/>
  <c r="P59" i="1"/>
  <c r="O59" i="1"/>
  <c r="Q59" i="1" s="1"/>
  <c r="P58" i="1"/>
  <c r="S58" i="1" s="1"/>
  <c r="U58" i="1" s="1"/>
  <c r="O58" i="1"/>
  <c r="Q58" i="1" s="1"/>
  <c r="S57" i="1"/>
  <c r="U57" i="1" s="1"/>
  <c r="P57" i="1"/>
  <c r="O57" i="1"/>
  <c r="Q57" i="1" s="1"/>
  <c r="P56" i="1"/>
  <c r="S56" i="1" s="1"/>
  <c r="U56" i="1" s="1"/>
  <c r="O56" i="1"/>
  <c r="Q56" i="1" s="1"/>
  <c r="S55" i="1"/>
  <c r="U55" i="1" s="1"/>
  <c r="P55" i="1"/>
  <c r="O55" i="1"/>
  <c r="Q55" i="1" s="1"/>
  <c r="P54" i="1"/>
  <c r="S54" i="1" s="1"/>
  <c r="U54" i="1" s="1"/>
  <c r="O54" i="1"/>
  <c r="Q54" i="1" s="1"/>
  <c r="S53" i="1"/>
  <c r="U53" i="1" s="1"/>
  <c r="P53" i="1"/>
  <c r="O53" i="1"/>
  <c r="Q53" i="1" s="1"/>
  <c r="P52" i="1"/>
  <c r="S52" i="1" s="1"/>
  <c r="U52" i="1" s="1"/>
  <c r="O52" i="1"/>
  <c r="Q52" i="1" s="1"/>
  <c r="S51" i="1"/>
  <c r="U51" i="1" s="1"/>
  <c r="P51" i="1"/>
  <c r="O51" i="1"/>
  <c r="Q51" i="1" s="1"/>
  <c r="P50" i="1"/>
  <c r="S50" i="1" s="1"/>
  <c r="U50" i="1" s="1"/>
  <c r="O50" i="1"/>
  <c r="Q50" i="1" s="1"/>
  <c r="S49" i="1"/>
  <c r="U49" i="1" s="1"/>
  <c r="P49" i="1"/>
  <c r="O49" i="1"/>
  <c r="Q49" i="1" s="1"/>
  <c r="P48" i="1"/>
  <c r="S48" i="1" s="1"/>
  <c r="U48" i="1" s="1"/>
  <c r="O48" i="1"/>
  <c r="Q48" i="1" s="1"/>
  <c r="S47" i="1"/>
  <c r="U47" i="1" s="1"/>
  <c r="P47" i="1"/>
  <c r="O47" i="1"/>
  <c r="Q47" i="1" s="1"/>
  <c r="P46" i="1"/>
  <c r="S46" i="1" s="1"/>
  <c r="U46" i="1" s="1"/>
  <c r="O46" i="1"/>
  <c r="Q46" i="1" s="1"/>
  <c r="S45" i="1"/>
  <c r="U45" i="1" s="1"/>
  <c r="P45" i="1"/>
  <c r="O45" i="1"/>
  <c r="Q45" i="1" s="1"/>
  <c r="P44" i="1"/>
  <c r="S44" i="1" s="1"/>
  <c r="U44" i="1" s="1"/>
  <c r="O44" i="1"/>
  <c r="Q44" i="1" s="1"/>
  <c r="S43" i="1"/>
  <c r="U43" i="1" s="1"/>
  <c r="P43" i="1"/>
  <c r="O43" i="1"/>
  <c r="Q43" i="1" s="1"/>
  <c r="P42" i="1"/>
  <c r="S42" i="1" s="1"/>
  <c r="U42" i="1" s="1"/>
  <c r="O42" i="1"/>
  <c r="Q42" i="1" s="1"/>
  <c r="S41" i="1"/>
  <c r="U41" i="1" s="1"/>
  <c r="P41" i="1"/>
  <c r="O41" i="1"/>
  <c r="Q41" i="1" s="1"/>
  <c r="P40" i="1"/>
  <c r="S40" i="1" s="1"/>
  <c r="U40" i="1" s="1"/>
  <c r="O40" i="1"/>
  <c r="Q40" i="1" s="1"/>
  <c r="S39" i="1"/>
  <c r="U39" i="1" s="1"/>
  <c r="P39" i="1"/>
  <c r="O39" i="1"/>
  <c r="Q39" i="1" s="1"/>
  <c r="P38" i="1"/>
  <c r="S38" i="1" s="1"/>
  <c r="U38" i="1" s="1"/>
  <c r="O38" i="1"/>
  <c r="Q38" i="1" s="1"/>
  <c r="S37" i="1"/>
  <c r="U37" i="1" s="1"/>
  <c r="P37" i="1"/>
  <c r="O37" i="1"/>
  <c r="Q37" i="1" s="1"/>
  <c r="P36" i="1"/>
  <c r="S36" i="1" s="1"/>
  <c r="U36" i="1" s="1"/>
  <c r="O36" i="1"/>
  <c r="Q36" i="1" s="1"/>
  <c r="S35" i="1"/>
  <c r="U35" i="1" s="1"/>
  <c r="P35" i="1"/>
  <c r="O35" i="1"/>
  <c r="Q35" i="1" s="1"/>
  <c r="P34" i="1"/>
  <c r="S34" i="1" s="1"/>
  <c r="U34" i="1" s="1"/>
  <c r="O34" i="1"/>
  <c r="Q34" i="1" s="1"/>
  <c r="S33" i="1"/>
  <c r="U33" i="1" s="1"/>
  <c r="P33" i="1"/>
  <c r="O33" i="1"/>
  <c r="Q33" i="1" s="1"/>
  <c r="P32" i="1"/>
  <c r="S32" i="1" s="1"/>
  <c r="U32" i="1" s="1"/>
  <c r="O32" i="1"/>
  <c r="Q32" i="1" s="1"/>
  <c r="S31" i="1"/>
  <c r="U31" i="1" s="1"/>
  <c r="P31" i="1"/>
  <c r="O31" i="1"/>
  <c r="Q31" i="1" s="1"/>
  <c r="P30" i="1"/>
  <c r="S30" i="1" s="1"/>
  <c r="U30" i="1" s="1"/>
  <c r="O30" i="1"/>
  <c r="Q30" i="1" s="1"/>
  <c r="S29" i="1"/>
  <c r="U29" i="1" s="1"/>
  <c r="P29" i="1"/>
  <c r="O29" i="1"/>
  <c r="Q29" i="1" s="1"/>
  <c r="P28" i="1"/>
  <c r="S28" i="1" s="1"/>
  <c r="U28" i="1" s="1"/>
  <c r="O28" i="1"/>
  <c r="Q28" i="1" s="1"/>
  <c r="S27" i="1"/>
  <c r="U27" i="1" s="1"/>
  <c r="P27" i="1"/>
  <c r="O27" i="1"/>
  <c r="Q27" i="1" s="1"/>
  <c r="P26" i="1"/>
  <c r="S26" i="1" s="1"/>
  <c r="U26" i="1" s="1"/>
  <c r="O26" i="1"/>
  <c r="Q26" i="1" s="1"/>
  <c r="S25" i="1"/>
  <c r="U25" i="1" s="1"/>
  <c r="P25" i="1"/>
  <c r="O25" i="1"/>
  <c r="Q25" i="1" s="1"/>
  <c r="P24" i="1"/>
  <c r="S24" i="1" s="1"/>
  <c r="U24" i="1" s="1"/>
  <c r="O24" i="1"/>
  <c r="Q24" i="1" s="1"/>
  <c r="S23" i="1"/>
  <c r="U23" i="1" s="1"/>
  <c r="P23" i="1"/>
  <c r="O23" i="1"/>
  <c r="Q23" i="1" s="1"/>
  <c r="P22" i="1"/>
  <c r="S22" i="1" s="1"/>
  <c r="U22" i="1" s="1"/>
  <c r="O22" i="1"/>
  <c r="Q22" i="1" s="1"/>
  <c r="S21" i="1"/>
  <c r="U21" i="1" s="1"/>
  <c r="P21" i="1"/>
  <c r="O21" i="1"/>
  <c r="Q21" i="1" s="1"/>
  <c r="P20" i="1"/>
  <c r="S20" i="1" s="1"/>
  <c r="U20" i="1" s="1"/>
  <c r="O20" i="1"/>
  <c r="Q20" i="1" s="1"/>
  <c r="S19" i="1"/>
  <c r="U19" i="1" s="1"/>
  <c r="P19" i="1"/>
  <c r="O19" i="1"/>
  <c r="Q19" i="1" s="1"/>
  <c r="P18" i="1"/>
  <c r="S18" i="1" s="1"/>
  <c r="U18" i="1" s="1"/>
  <c r="O18" i="1"/>
  <c r="Q18" i="1" s="1"/>
  <c r="S17" i="1"/>
  <c r="U17" i="1" s="1"/>
  <c r="P17" i="1"/>
  <c r="O17" i="1"/>
  <c r="Q17" i="1" s="1"/>
  <c r="P16" i="1"/>
  <c r="S16" i="1" s="1"/>
  <c r="U16" i="1" s="1"/>
  <c r="O16" i="1"/>
  <c r="Q16" i="1" s="1"/>
  <c r="S15" i="1"/>
  <c r="U15" i="1" s="1"/>
  <c r="P15" i="1"/>
  <c r="O15" i="1"/>
  <c r="Q15" i="1" s="1"/>
  <c r="P14" i="1"/>
  <c r="S14" i="1" s="1"/>
  <c r="U14" i="1" s="1"/>
  <c r="O14" i="1"/>
  <c r="Q14" i="1" s="1"/>
  <c r="S13" i="1"/>
  <c r="U13" i="1" s="1"/>
  <c r="P13" i="1"/>
  <c r="O13" i="1"/>
  <c r="Q13" i="1" s="1"/>
  <c r="P12" i="1"/>
  <c r="S12" i="1" s="1"/>
  <c r="U12" i="1" s="1"/>
  <c r="O12" i="1"/>
  <c r="Q12" i="1" s="1"/>
  <c r="S11" i="1"/>
  <c r="U11" i="1" s="1"/>
  <c r="P11" i="1"/>
  <c r="O11" i="1"/>
  <c r="Q11" i="1" s="1"/>
  <c r="P10" i="1"/>
  <c r="S10" i="1" s="1"/>
  <c r="U10" i="1" s="1"/>
  <c r="O10" i="1"/>
  <c r="Q10" i="1" s="1"/>
  <c r="Z14" i="3" l="1"/>
  <c r="AC14" i="3" s="1"/>
  <c r="U14" i="3"/>
  <c r="Z51" i="3"/>
  <c r="AC51" i="3" s="1"/>
  <c r="U51" i="3"/>
  <c r="Z58" i="3"/>
  <c r="AC58" i="3" s="1"/>
  <c r="U58" i="3"/>
  <c r="Z26" i="3"/>
  <c r="AC26" i="3" s="1"/>
  <c r="U26" i="3"/>
  <c r="Z38" i="3"/>
  <c r="AC38" i="3" s="1"/>
  <c r="U38" i="3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10" i="1"/>
</calcChain>
</file>

<file path=xl/sharedStrings.xml><?xml version="1.0" encoding="utf-8"?>
<sst xmlns="http://schemas.openxmlformats.org/spreadsheetml/2006/main" count="683" uniqueCount="136">
  <si>
    <t>БТС-960</t>
  </si>
  <si>
    <t>БТС-5800</t>
  </si>
  <si>
    <t>Баккара</t>
  </si>
  <si>
    <t>Прилив</t>
  </si>
  <si>
    <t>Вулкан</t>
  </si>
  <si>
    <t>Аттак</t>
  </si>
  <si>
    <t>Риттер</t>
  </si>
  <si>
    <t>БТС-3560</t>
  </si>
  <si>
    <t>БТС-845</t>
  </si>
  <si>
    <t>БТС-705</t>
  </si>
  <si>
    <t>БТС-1965</t>
  </si>
  <si>
    <t>БТС-950</t>
  </si>
  <si>
    <t>Strube</t>
  </si>
  <si>
    <t>Гибрид</t>
  </si>
  <si>
    <t>Протравка</t>
  </si>
  <si>
    <t>Дата сева</t>
  </si>
  <si>
    <t>Hilleshög</t>
  </si>
  <si>
    <t>KWS</t>
  </si>
  <si>
    <t>Florimond</t>
  </si>
  <si>
    <t>Maribo</t>
  </si>
  <si>
    <t>Волна</t>
  </si>
  <si>
    <t>Betaseed</t>
  </si>
  <si>
    <t>Армеса</t>
  </si>
  <si>
    <t>Тибул</t>
  </si>
  <si>
    <t>Малкин</t>
  </si>
  <si>
    <t>Ярослав</t>
  </si>
  <si>
    <t>Гагарин</t>
  </si>
  <si>
    <t>Гуливер</t>
  </si>
  <si>
    <t>Гуннар</t>
  </si>
  <si>
    <t>Гримм</t>
  </si>
  <si>
    <t>Аутсайдер</t>
  </si>
  <si>
    <t>Бункер</t>
  </si>
  <si>
    <t>Бернаж</t>
  </si>
  <si>
    <t>Клерамакс</t>
  </si>
  <si>
    <t>Отти</t>
  </si>
  <si>
    <t>Дануб</t>
  </si>
  <si>
    <t>Пеннальти</t>
  </si>
  <si>
    <t>Резимакс</t>
  </si>
  <si>
    <t>Лорикет</t>
  </si>
  <si>
    <t>Эйдер</t>
  </si>
  <si>
    <t>Брандон</t>
  </si>
  <si>
    <t>Матрос</t>
  </si>
  <si>
    <t>БТС-915</t>
  </si>
  <si>
    <t>Густота на 22.05.2020г.</t>
  </si>
  <si>
    <t>Предшественник Озимая пшеница</t>
  </si>
  <si>
    <t>Осенняя почвоподготовка Вспашка, 1 выравнивание</t>
  </si>
  <si>
    <t>Весеннее внесение МУ; 250кг/га ИАС</t>
  </si>
  <si>
    <t>Норма высева 123тыс/га</t>
  </si>
  <si>
    <t>Продимекс Большесолдатский свекловод номер поля 46ЗЛТ-167 площадь 63га</t>
  </si>
  <si>
    <t>Сеялка Монопил 18 рядковая</t>
  </si>
  <si>
    <t>Форс Магна</t>
  </si>
  <si>
    <t>Форс 10</t>
  </si>
  <si>
    <t>Форс Магна ЕПД</t>
  </si>
  <si>
    <t>Thiametoxam 45 + Tefluthrin 6 + Hymexazol 18 + TMTD 8</t>
  </si>
  <si>
    <t>Пончо Бета половина</t>
  </si>
  <si>
    <t>Круйзер 60, Форс 8</t>
  </si>
  <si>
    <t>Круйзер 45</t>
  </si>
  <si>
    <t>КруйзерФорс 60/8, Вайбранс, Гимексазол</t>
  </si>
  <si>
    <t xml:space="preserve">Весенняя почвоподготовка; Предпосевная культивация Компоктомат </t>
  </si>
  <si>
    <t>Ульти про ФорсМагна</t>
  </si>
  <si>
    <t>Ультипро КруйзерФорс</t>
  </si>
  <si>
    <t>УльтиПро Форс10</t>
  </si>
  <si>
    <t>Форс Магна Hym-18, Thiram-10</t>
  </si>
  <si>
    <t>Осеннее внесение МУ; К-300кг, Р-150кг./га</t>
  </si>
  <si>
    <t>количество 1</t>
  </si>
  <si>
    <t>количество 2</t>
  </si>
  <si>
    <t>сумма корнеплодов</t>
  </si>
  <si>
    <t>Площадь учетной делянки, га</t>
  </si>
  <si>
    <t>Густота на 10.09.2020г.</t>
  </si>
  <si>
    <t>Вес корнеплодов, кг</t>
  </si>
  <si>
    <t>урожайность, т/га</t>
  </si>
  <si>
    <t>Дигестия ,%</t>
  </si>
  <si>
    <t>Сбор сахара, т/га</t>
  </si>
  <si>
    <t>Номер варианта</t>
  </si>
  <si>
    <t>Оригинатор</t>
  </si>
  <si>
    <t>СоюзСемСвекла</t>
  </si>
  <si>
    <t>№ поля</t>
  </si>
  <si>
    <t>Дг</t>
  </si>
  <si>
    <t>Аландо</t>
  </si>
  <si>
    <t>Мустанг MUSTANG HI 1438</t>
  </si>
  <si>
    <t>Хани HONEY HI 1381</t>
  </si>
  <si>
    <t>Тореро</t>
  </si>
  <si>
    <t>Торпедо TORPEDO MA 2185</t>
  </si>
  <si>
    <t>Матина MATINA МА 2112</t>
  </si>
  <si>
    <t>СИ Марвин</t>
  </si>
  <si>
    <t>Синоп</t>
  </si>
  <si>
    <t>Маринo</t>
  </si>
  <si>
    <t>Винч</t>
  </si>
  <si>
    <t>Рекордина КВС</t>
  </si>
  <si>
    <t>Добрава КВС</t>
  </si>
  <si>
    <t>Эйфория КВС</t>
  </si>
  <si>
    <t>Руслана КВС</t>
  </si>
  <si>
    <t>Альверина КВС</t>
  </si>
  <si>
    <t>Людмила КВС</t>
  </si>
  <si>
    <t>Розалина КВС</t>
  </si>
  <si>
    <t>Мирослава КВС</t>
  </si>
  <si>
    <t>Портофино КВС</t>
  </si>
  <si>
    <t>Густота на 30.09.2020г.</t>
  </si>
  <si>
    <t>№ пробы</t>
  </si>
  <si>
    <t>Дг.</t>
  </si>
  <si>
    <t>Номер рядка</t>
  </si>
  <si>
    <t>RY (t/ha)</t>
  </si>
  <si>
    <t>SC %</t>
  </si>
  <si>
    <t>SY (t/ha)</t>
  </si>
  <si>
    <t>Армеса Вайбранс</t>
  </si>
  <si>
    <t>Ранг</t>
  </si>
  <si>
    <t>среднее Root Yield, t/ha урожая корнеплодов</t>
  </si>
  <si>
    <t>Отклонение от среднего %</t>
  </si>
  <si>
    <t>средний Sugar Content/Содержание сахара</t>
  </si>
  <si>
    <t>средний Sugar Yield/выход сахара</t>
  </si>
  <si>
    <t>урожайность, т/га RY (t/ha)</t>
  </si>
  <si>
    <t>Дигестия ,% SC, %</t>
  </si>
  <si>
    <t>Сбор сахара, т/га, SY,(t/ha)</t>
  </si>
  <si>
    <t>Бернаш</t>
  </si>
  <si>
    <t>урожайность, т/га на 30.09.2020г.</t>
  </si>
  <si>
    <t>Дигестия ,% на 30.09.2020г.</t>
  </si>
  <si>
    <t>Сбор сахара, т/га на 30.09.2020г.</t>
  </si>
  <si>
    <t>урожайность, т/га на 10.09.2020г.</t>
  </si>
  <si>
    <t>Дигестия ,% на 10.09.2020г.</t>
  </si>
  <si>
    <t>Сбор сахара, т/га на 10.09.2020г.</t>
  </si>
  <si>
    <t>учетная площадь, га</t>
  </si>
  <si>
    <t>Показания убраной площади, га</t>
  </si>
  <si>
    <t>учетная площадь в зачете</t>
  </si>
  <si>
    <t>выключки, га</t>
  </si>
  <si>
    <t>№ копки-откгузки</t>
  </si>
  <si>
    <t>номер автомобиля</t>
  </si>
  <si>
    <t>вес брутто маса корнеплодов с тарой, кг</t>
  </si>
  <si>
    <t>вес тара, кг</t>
  </si>
  <si>
    <t>нетто-вес, кг</t>
  </si>
  <si>
    <t>м239кв</t>
  </si>
  <si>
    <t>е109ев</t>
  </si>
  <si>
    <t>м283ен</t>
  </si>
  <si>
    <t>е376вт</t>
  </si>
  <si>
    <t>факт записи на листке-накладной</t>
  </si>
  <si>
    <t>данные однометра комбайна вход</t>
  </si>
  <si>
    <t>данные однометра комбайна выход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</si>
</sst>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6" fillId="0" borderId="0"/>
    <xf numFmtId="0" fontId="5" fillId="0" borderId="0"/>
    <xf numFmtId="0" fontId="7" fillId="0" borderId="0">
      <alignment vertical="center"/>
    </xf>
    <xf numFmtId="0" fontId="1" fillId="0" borderId="0"/>
  </cellStyleXfs>
  <cellXfs count="47">
    <xf numFmtId="0" fontId="0" fillId="0" borderId="0" xfId="0"/>
    <xf numFmtId="0" fontId="4" fillId="0" borderId="1" xfId="0" applyFont="1" applyBorder="1"/>
    <xf numFmtId="0" fontId="4" fillId="0" borderId="0" xfId="0" applyFont="1"/>
    <xf numFmtId="14" fontId="4" fillId="0" borderId="1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4" fillId="0" borderId="1" xfId="0" applyFont="1" applyFill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166" fontId="8" fillId="0" borderId="3" xfId="4" applyNumberFormat="1" applyFont="1" applyBorder="1" applyAlignment="1">
      <alignment horizontal="center" vertical="center"/>
    </xf>
    <xf numFmtId="0" fontId="7" fillId="0" borderId="0" xfId="4">
      <alignment vertical="center"/>
    </xf>
    <xf numFmtId="0" fontId="7" fillId="0" borderId="4" xfId="4" applyBorder="1" applyAlignment="1">
      <alignment horizontal="center" vertical="center"/>
    </xf>
    <xf numFmtId="166" fontId="7" fillId="0" borderId="4" xfId="4" applyNumberFormat="1" applyBorder="1" applyAlignment="1">
      <alignment horizontal="center" vertical="center"/>
    </xf>
    <xf numFmtId="0" fontId="7" fillId="0" borderId="1" xfId="4" applyBorder="1" applyAlignment="1">
      <alignment horizontal="center" vertical="center"/>
    </xf>
    <xf numFmtId="166" fontId="7" fillId="0" borderId="1" xfId="4" applyNumberFormat="1" applyBorder="1" applyAlignment="1">
      <alignment horizontal="center" vertical="center"/>
    </xf>
    <xf numFmtId="0" fontId="7" fillId="0" borderId="0" xfId="4" applyAlignment="1">
      <alignment horizontal="center" vertical="center"/>
    </xf>
    <xf numFmtId="166" fontId="7" fillId="0" borderId="0" xfId="4" applyNumberFormat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/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9" fillId="0" borderId="0" xfId="0" applyFont="1"/>
    <xf numFmtId="1" fontId="9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</cellXfs>
  <cellStyles count="6">
    <cellStyle name="Standard_11_208_209" xfId="2"/>
    <cellStyle name="Обычный" xfId="0" builtinId="0"/>
    <cellStyle name="Обычный 2" xfId="4"/>
    <cellStyle name="Обычный 2 2" xfId="3"/>
    <cellStyle name="Обычный 4" xfId="1"/>
    <cellStyle name="Обычный 4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график!$D$1</c:f>
              <c:strCache>
                <c:ptCount val="1"/>
                <c:pt idx="0">
                  <c:v>RY (t/ha)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49C-4F3E-82B0-DDF892FA8B4E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78E-4980-AB64-AAE6FE2FD172}"/>
              </c:ext>
            </c:extLst>
          </c:dPt>
          <c:dPt>
            <c:idx val="7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78E-4980-AB64-AAE6FE2FD172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549C-4F3E-82B0-DDF892FA8B4E}"/>
              </c:ext>
            </c:extLst>
          </c:dPt>
          <c:dPt>
            <c:idx val="1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2-C78E-4980-AB64-AAE6FE2FD172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549C-4F3E-82B0-DDF892FA8B4E}"/>
              </c:ext>
            </c:extLst>
          </c:dPt>
          <c:dPt>
            <c:idx val="1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78E-4980-AB64-AAE6FE2FD172}"/>
              </c:ext>
            </c:extLst>
          </c:dPt>
          <c:dPt>
            <c:idx val="15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C78E-4980-AB64-AAE6FE2FD172}"/>
              </c:ext>
            </c:extLst>
          </c:dPt>
          <c:dPt>
            <c:idx val="1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549C-4F3E-82B0-DDF892FA8B4E}"/>
              </c:ext>
            </c:extLst>
          </c:dPt>
          <c:dPt>
            <c:idx val="2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49C-4F3E-82B0-DDF892FA8B4E}"/>
              </c:ext>
            </c:extLst>
          </c:dPt>
          <c:dPt>
            <c:idx val="2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549C-4F3E-82B0-DDF892FA8B4E}"/>
              </c:ext>
            </c:extLst>
          </c:dPt>
          <c:dPt>
            <c:idx val="2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549C-4F3E-82B0-DDF892FA8B4E}"/>
              </c:ext>
            </c:extLst>
          </c:dPt>
          <c:dPt>
            <c:idx val="3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549C-4F3E-82B0-DDF892FA8B4E}"/>
              </c:ext>
            </c:extLst>
          </c:dPt>
          <c:dPt>
            <c:idx val="36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549C-4F3E-82B0-DDF892FA8B4E}"/>
              </c:ext>
            </c:extLst>
          </c:dPt>
          <c:dPt>
            <c:idx val="37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C78E-4980-AB64-AAE6FE2FD172}"/>
              </c:ext>
            </c:extLst>
          </c:dPt>
          <c:dPt>
            <c:idx val="39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549C-4F3E-82B0-DDF892FA8B4E}"/>
              </c:ext>
            </c:extLst>
          </c:dPt>
          <c:dPt>
            <c:idx val="4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C78E-4980-AB64-AAE6FE2FD172}"/>
              </c:ext>
            </c:extLst>
          </c:dPt>
          <c:dPt>
            <c:idx val="4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3-549C-4F3E-82B0-DDF892FA8B4E}"/>
              </c:ext>
            </c:extLst>
          </c:dPt>
          <c:dPt>
            <c:idx val="4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C78E-4980-AB64-AAE6FE2FD172}"/>
              </c:ext>
            </c:extLst>
          </c:dPt>
          <c:dPt>
            <c:idx val="4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C78E-4980-AB64-AAE6FE2FD172}"/>
              </c:ext>
            </c:extLst>
          </c:dPt>
          <c:dPt>
            <c:idx val="4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549C-4F3E-82B0-DDF892FA8B4E}"/>
              </c:ext>
            </c:extLst>
          </c:dPt>
          <c:dPt>
            <c:idx val="46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C78E-4980-AB64-AAE6FE2FD172}"/>
              </c:ext>
            </c:extLst>
          </c:dPt>
          <c:dPt>
            <c:idx val="4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D-549C-4F3E-82B0-DDF892FA8B4E}"/>
              </c:ext>
            </c:extLst>
          </c:dPt>
          <c:dPt>
            <c:idx val="49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4-C78E-4980-AB64-AAE6FE2FD172}"/>
              </c:ext>
            </c:extLst>
          </c:dPt>
          <c:dPt>
            <c:idx val="5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3-C78E-4980-AB64-AAE6FE2FD1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график!$C$2:$C$55</c:f>
              <c:strCache>
                <c:ptCount val="54"/>
                <c:pt idx="0">
                  <c:v>Рекордина КВС</c:v>
                </c:pt>
                <c:pt idx="1">
                  <c:v>Руслана КВС</c:v>
                </c:pt>
                <c:pt idx="2">
                  <c:v>Эйфория КВС</c:v>
                </c:pt>
                <c:pt idx="3">
                  <c:v>БТС-915</c:v>
                </c:pt>
                <c:pt idx="4">
                  <c:v>Мирослава КВС</c:v>
                </c:pt>
                <c:pt idx="5">
                  <c:v>Добрава КВС</c:v>
                </c:pt>
                <c:pt idx="6">
                  <c:v>БТС-3560</c:v>
                </c:pt>
                <c:pt idx="7">
                  <c:v>Аландо</c:v>
                </c:pt>
                <c:pt idx="8">
                  <c:v>Портофино КВС</c:v>
                </c:pt>
                <c:pt idx="9">
                  <c:v>Бункер</c:v>
                </c:pt>
                <c:pt idx="10">
                  <c:v>Розалина КВС</c:v>
                </c:pt>
                <c:pt idx="11">
                  <c:v>Армеса Вайбранс</c:v>
                </c:pt>
                <c:pt idx="12">
                  <c:v>Вулкан</c:v>
                </c:pt>
                <c:pt idx="13">
                  <c:v>БТС-950</c:v>
                </c:pt>
                <c:pt idx="14">
                  <c:v>Армеса</c:v>
                </c:pt>
                <c:pt idx="15">
                  <c:v>Риттер</c:v>
                </c:pt>
                <c:pt idx="16">
                  <c:v>БТС-960</c:v>
                </c:pt>
                <c:pt idx="17">
                  <c:v>Альверина КВС</c:v>
                </c:pt>
                <c:pt idx="18">
                  <c:v>Матина MATINA МА 2112</c:v>
                </c:pt>
                <c:pt idx="19">
                  <c:v>Людмила КВС</c:v>
                </c:pt>
                <c:pt idx="20">
                  <c:v>Пеннальти</c:v>
                </c:pt>
                <c:pt idx="21">
                  <c:v>БТС-1965</c:v>
                </c:pt>
                <c:pt idx="22">
                  <c:v>Торпедо TORPEDO MA 2185</c:v>
                </c:pt>
                <c:pt idx="23">
                  <c:v>Баккара</c:v>
                </c:pt>
                <c:pt idx="24">
                  <c:v>Резимакс</c:v>
                </c:pt>
                <c:pt idx="25">
                  <c:v>Малкин</c:v>
                </c:pt>
                <c:pt idx="26">
                  <c:v>Волна</c:v>
                </c:pt>
                <c:pt idx="27">
                  <c:v>Клерамакс</c:v>
                </c:pt>
                <c:pt idx="28">
                  <c:v>Бернаш</c:v>
                </c:pt>
                <c:pt idx="29">
                  <c:v>Винч</c:v>
                </c:pt>
                <c:pt idx="30">
                  <c:v>Эйдер</c:v>
                </c:pt>
                <c:pt idx="31">
                  <c:v>Лорикет</c:v>
                </c:pt>
                <c:pt idx="32">
                  <c:v>БТС-845</c:v>
                </c:pt>
                <c:pt idx="33">
                  <c:v>Гуннар</c:v>
                </c:pt>
                <c:pt idx="34">
                  <c:v>Дануб</c:v>
                </c:pt>
                <c:pt idx="35">
                  <c:v>БТС-5800</c:v>
                </c:pt>
                <c:pt idx="36">
                  <c:v>Маринo</c:v>
                </c:pt>
                <c:pt idx="37">
                  <c:v>Мустанг MUSTANG HI 1438</c:v>
                </c:pt>
                <c:pt idx="38">
                  <c:v>Гагарин</c:v>
                </c:pt>
                <c:pt idx="39">
                  <c:v>Аттак</c:v>
                </c:pt>
                <c:pt idx="40">
                  <c:v>Ярослав</c:v>
                </c:pt>
                <c:pt idx="41">
                  <c:v>Тибул</c:v>
                </c:pt>
                <c:pt idx="42">
                  <c:v>Брандон</c:v>
                </c:pt>
                <c:pt idx="43">
                  <c:v>СИ Марвин</c:v>
                </c:pt>
                <c:pt idx="44">
                  <c:v>Аутсайдер</c:v>
                </c:pt>
                <c:pt idx="45">
                  <c:v>Матрос</c:v>
                </c:pt>
                <c:pt idx="46">
                  <c:v>Синоп</c:v>
                </c:pt>
                <c:pt idx="47">
                  <c:v>Хани HONEY HI 1381</c:v>
                </c:pt>
                <c:pt idx="48">
                  <c:v>Отти</c:v>
                </c:pt>
                <c:pt idx="49">
                  <c:v>Тореро</c:v>
                </c:pt>
                <c:pt idx="50">
                  <c:v>Гримм</c:v>
                </c:pt>
                <c:pt idx="51">
                  <c:v>Гуливер</c:v>
                </c:pt>
                <c:pt idx="52">
                  <c:v>БТС-705</c:v>
                </c:pt>
                <c:pt idx="53">
                  <c:v>Прилив</c:v>
                </c:pt>
              </c:strCache>
            </c:strRef>
          </c:cat>
          <c:val>
            <c:numRef>
              <c:f>график!$D$2:$D$55</c:f>
              <c:numCache>
                <c:formatCode>0</c:formatCode>
                <c:ptCount val="54"/>
                <c:pt idx="0">
                  <c:v>92.929292929292927</c:v>
                </c:pt>
                <c:pt idx="1">
                  <c:v>85.353535353535349</c:v>
                </c:pt>
                <c:pt idx="2">
                  <c:v>87.070707070707073</c:v>
                </c:pt>
                <c:pt idx="3">
                  <c:v>88.888888888888886</c:v>
                </c:pt>
                <c:pt idx="4">
                  <c:v>87.979797979797979</c:v>
                </c:pt>
                <c:pt idx="5">
                  <c:v>81.818181818181827</c:v>
                </c:pt>
                <c:pt idx="6">
                  <c:v>82.62626262626263</c:v>
                </c:pt>
                <c:pt idx="7">
                  <c:v>76.767676767676761</c:v>
                </c:pt>
                <c:pt idx="8">
                  <c:v>82.828282828282823</c:v>
                </c:pt>
                <c:pt idx="9">
                  <c:v>77.979797979797979</c:v>
                </c:pt>
                <c:pt idx="10">
                  <c:v>78.181818181818187</c:v>
                </c:pt>
                <c:pt idx="11">
                  <c:v>78.181818181818187</c:v>
                </c:pt>
                <c:pt idx="12">
                  <c:v>76.36363636363636</c:v>
                </c:pt>
                <c:pt idx="13">
                  <c:v>72.828282828282823</c:v>
                </c:pt>
                <c:pt idx="14">
                  <c:v>76.060606060606062</c:v>
                </c:pt>
                <c:pt idx="15">
                  <c:v>80</c:v>
                </c:pt>
                <c:pt idx="16">
                  <c:v>74.848484848484844</c:v>
                </c:pt>
                <c:pt idx="17">
                  <c:v>74.74747474747474</c:v>
                </c:pt>
                <c:pt idx="18">
                  <c:v>71.616161616161619</c:v>
                </c:pt>
                <c:pt idx="19">
                  <c:v>76.464646464646478</c:v>
                </c:pt>
                <c:pt idx="20">
                  <c:v>72.222222222222214</c:v>
                </c:pt>
                <c:pt idx="21">
                  <c:v>70.909090909090907</c:v>
                </c:pt>
                <c:pt idx="22">
                  <c:v>74.242424242424235</c:v>
                </c:pt>
                <c:pt idx="23">
                  <c:v>71.919191919191931</c:v>
                </c:pt>
                <c:pt idx="24">
                  <c:v>73.333333333333329</c:v>
                </c:pt>
                <c:pt idx="25">
                  <c:v>66.969696969696955</c:v>
                </c:pt>
                <c:pt idx="26">
                  <c:v>71.01010101010101</c:v>
                </c:pt>
                <c:pt idx="27">
                  <c:v>66.666666666666671</c:v>
                </c:pt>
                <c:pt idx="28">
                  <c:v>72.323232323232318</c:v>
                </c:pt>
                <c:pt idx="29">
                  <c:v>69.090909090909108</c:v>
                </c:pt>
                <c:pt idx="30">
                  <c:v>65.656565656565647</c:v>
                </c:pt>
                <c:pt idx="31">
                  <c:v>65.656565656565647</c:v>
                </c:pt>
                <c:pt idx="32">
                  <c:v>70.707070707070713</c:v>
                </c:pt>
                <c:pt idx="33">
                  <c:v>65.454545454545453</c:v>
                </c:pt>
                <c:pt idx="34">
                  <c:v>67.87878787878789</c:v>
                </c:pt>
                <c:pt idx="35">
                  <c:v>68.484848484848484</c:v>
                </c:pt>
                <c:pt idx="36">
                  <c:v>65.858585858585869</c:v>
                </c:pt>
                <c:pt idx="37">
                  <c:v>65.454545454545453</c:v>
                </c:pt>
                <c:pt idx="38">
                  <c:v>65.252525252525245</c:v>
                </c:pt>
                <c:pt idx="39">
                  <c:v>68.484848484848484</c:v>
                </c:pt>
                <c:pt idx="40">
                  <c:v>67.777777777777771</c:v>
                </c:pt>
                <c:pt idx="41">
                  <c:v>63.63636363636364</c:v>
                </c:pt>
                <c:pt idx="42">
                  <c:v>64.848484848484858</c:v>
                </c:pt>
                <c:pt idx="43">
                  <c:v>64.141414141414145</c:v>
                </c:pt>
                <c:pt idx="44">
                  <c:v>65.858585858585869</c:v>
                </c:pt>
                <c:pt idx="45">
                  <c:v>65.353535353535364</c:v>
                </c:pt>
                <c:pt idx="46">
                  <c:v>63.838383838383848</c:v>
                </c:pt>
                <c:pt idx="47">
                  <c:v>63.939393939393938</c:v>
                </c:pt>
                <c:pt idx="48">
                  <c:v>65.959595959595958</c:v>
                </c:pt>
                <c:pt idx="49">
                  <c:v>62.222222222222229</c:v>
                </c:pt>
                <c:pt idx="50">
                  <c:v>64.848484848484858</c:v>
                </c:pt>
                <c:pt idx="51">
                  <c:v>62.222222222222229</c:v>
                </c:pt>
                <c:pt idx="52">
                  <c:v>61.01010101010101</c:v>
                </c:pt>
                <c:pt idx="53">
                  <c:v>60.202020202020208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6-C78E-4980-AB64-AAE6FE2FD172}"/>
            </c:ext>
          </c:extLst>
        </c:ser>
        <c:ser>
          <c:idx val="2"/>
          <c:order val="2"/>
          <c:tx>
            <c:strRef>
              <c:f>график!$F$1</c:f>
              <c:strCache>
                <c:ptCount val="1"/>
                <c:pt idx="0">
                  <c:v>SY (t/ha)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график!$C$2:$C$55</c:f>
              <c:strCache>
                <c:ptCount val="54"/>
                <c:pt idx="0">
                  <c:v>Рекордина КВС</c:v>
                </c:pt>
                <c:pt idx="1">
                  <c:v>Руслана КВС</c:v>
                </c:pt>
                <c:pt idx="2">
                  <c:v>Эйфория КВС</c:v>
                </c:pt>
                <c:pt idx="3">
                  <c:v>БТС-915</c:v>
                </c:pt>
                <c:pt idx="4">
                  <c:v>Мирослава КВС</c:v>
                </c:pt>
                <c:pt idx="5">
                  <c:v>Добрава КВС</c:v>
                </c:pt>
                <c:pt idx="6">
                  <c:v>БТС-3560</c:v>
                </c:pt>
                <c:pt idx="7">
                  <c:v>Аландо</c:v>
                </c:pt>
                <c:pt idx="8">
                  <c:v>Портофино КВС</c:v>
                </c:pt>
                <c:pt idx="9">
                  <c:v>Бункер</c:v>
                </c:pt>
                <c:pt idx="10">
                  <c:v>Розалина КВС</c:v>
                </c:pt>
                <c:pt idx="11">
                  <c:v>Армеса Вайбранс</c:v>
                </c:pt>
                <c:pt idx="12">
                  <c:v>Вулкан</c:v>
                </c:pt>
                <c:pt idx="13">
                  <c:v>БТС-950</c:v>
                </c:pt>
                <c:pt idx="14">
                  <c:v>Армеса</c:v>
                </c:pt>
                <c:pt idx="15">
                  <c:v>Риттер</c:v>
                </c:pt>
                <c:pt idx="16">
                  <c:v>БТС-960</c:v>
                </c:pt>
                <c:pt idx="17">
                  <c:v>Альверина КВС</c:v>
                </c:pt>
                <c:pt idx="18">
                  <c:v>Матина MATINA МА 2112</c:v>
                </c:pt>
                <c:pt idx="19">
                  <c:v>Людмила КВС</c:v>
                </c:pt>
                <c:pt idx="20">
                  <c:v>Пеннальти</c:v>
                </c:pt>
                <c:pt idx="21">
                  <c:v>БТС-1965</c:v>
                </c:pt>
                <c:pt idx="22">
                  <c:v>Торпедо TORPEDO MA 2185</c:v>
                </c:pt>
                <c:pt idx="23">
                  <c:v>Баккара</c:v>
                </c:pt>
                <c:pt idx="24">
                  <c:v>Резимакс</c:v>
                </c:pt>
                <c:pt idx="25">
                  <c:v>Малкин</c:v>
                </c:pt>
                <c:pt idx="26">
                  <c:v>Волна</c:v>
                </c:pt>
                <c:pt idx="27">
                  <c:v>Клерамакс</c:v>
                </c:pt>
                <c:pt idx="28">
                  <c:v>Бернаш</c:v>
                </c:pt>
                <c:pt idx="29">
                  <c:v>Винч</c:v>
                </c:pt>
                <c:pt idx="30">
                  <c:v>Эйдер</c:v>
                </c:pt>
                <c:pt idx="31">
                  <c:v>Лорикет</c:v>
                </c:pt>
                <c:pt idx="32">
                  <c:v>БТС-845</c:v>
                </c:pt>
                <c:pt idx="33">
                  <c:v>Гуннар</c:v>
                </c:pt>
                <c:pt idx="34">
                  <c:v>Дануб</c:v>
                </c:pt>
                <c:pt idx="35">
                  <c:v>БТС-5800</c:v>
                </c:pt>
                <c:pt idx="36">
                  <c:v>Маринo</c:v>
                </c:pt>
                <c:pt idx="37">
                  <c:v>Мустанг MUSTANG HI 1438</c:v>
                </c:pt>
                <c:pt idx="38">
                  <c:v>Гагарин</c:v>
                </c:pt>
                <c:pt idx="39">
                  <c:v>Аттак</c:v>
                </c:pt>
                <c:pt idx="40">
                  <c:v>Ярослав</c:v>
                </c:pt>
                <c:pt idx="41">
                  <c:v>Тибул</c:v>
                </c:pt>
                <c:pt idx="42">
                  <c:v>Брандон</c:v>
                </c:pt>
                <c:pt idx="43">
                  <c:v>СИ Марвин</c:v>
                </c:pt>
                <c:pt idx="44">
                  <c:v>Аутсайдер</c:v>
                </c:pt>
                <c:pt idx="45">
                  <c:v>Матрос</c:v>
                </c:pt>
                <c:pt idx="46">
                  <c:v>Синоп</c:v>
                </c:pt>
                <c:pt idx="47">
                  <c:v>Хани HONEY HI 1381</c:v>
                </c:pt>
                <c:pt idx="48">
                  <c:v>Отти</c:v>
                </c:pt>
                <c:pt idx="49">
                  <c:v>Тореро</c:v>
                </c:pt>
                <c:pt idx="50">
                  <c:v>Гримм</c:v>
                </c:pt>
                <c:pt idx="51">
                  <c:v>Гуливер</c:v>
                </c:pt>
                <c:pt idx="52">
                  <c:v>БТС-705</c:v>
                </c:pt>
                <c:pt idx="53">
                  <c:v>Прилив</c:v>
                </c:pt>
              </c:strCache>
            </c:strRef>
          </c:cat>
          <c:val>
            <c:numRef>
              <c:f>график!$F$2:$F$55</c:f>
              <c:numCache>
                <c:formatCode>0.0</c:formatCode>
                <c:ptCount val="54"/>
                <c:pt idx="0">
                  <c:v>18.818181818181817</c:v>
                </c:pt>
                <c:pt idx="1">
                  <c:v>18.70949494949495</c:v>
                </c:pt>
                <c:pt idx="2">
                  <c:v>18.485111111111113</c:v>
                </c:pt>
                <c:pt idx="3">
                  <c:v>18.408888888888889</c:v>
                </c:pt>
                <c:pt idx="4">
                  <c:v>17.921484848484848</c:v>
                </c:pt>
                <c:pt idx="5">
                  <c:v>17.181818181818183</c:v>
                </c:pt>
                <c:pt idx="6">
                  <c:v>17.095373737373738</c:v>
                </c:pt>
                <c:pt idx="7">
                  <c:v>17.05010101010101</c:v>
                </c:pt>
                <c:pt idx="8">
                  <c:v>16.963232323232322</c:v>
                </c:pt>
                <c:pt idx="9">
                  <c:v>16.570707070707073</c:v>
                </c:pt>
                <c:pt idx="10">
                  <c:v>16.363454545454548</c:v>
                </c:pt>
                <c:pt idx="11">
                  <c:v>16.300909090909091</c:v>
                </c:pt>
                <c:pt idx="12">
                  <c:v>16.212</c:v>
                </c:pt>
                <c:pt idx="13">
                  <c:v>15.832868686868686</c:v>
                </c:pt>
                <c:pt idx="14">
                  <c:v>15.805393939393941</c:v>
                </c:pt>
                <c:pt idx="15">
                  <c:v>15.784000000000001</c:v>
                </c:pt>
                <c:pt idx="16">
                  <c:v>15.755606060606061</c:v>
                </c:pt>
                <c:pt idx="17">
                  <c:v>15.577373737373737</c:v>
                </c:pt>
                <c:pt idx="18">
                  <c:v>15.555030303030303</c:v>
                </c:pt>
                <c:pt idx="19">
                  <c:v>15.545262626262627</c:v>
                </c:pt>
                <c:pt idx="20">
                  <c:v>15.462777777777776</c:v>
                </c:pt>
                <c:pt idx="21">
                  <c:v>15.373090909090909</c:v>
                </c:pt>
                <c:pt idx="22">
                  <c:v>15.338484848484848</c:v>
                </c:pt>
                <c:pt idx="23">
                  <c:v>15.182141414141416</c:v>
                </c:pt>
                <c:pt idx="24">
                  <c:v>15.172666666666666</c:v>
                </c:pt>
                <c:pt idx="25">
                  <c:v>14.947636363636361</c:v>
                </c:pt>
                <c:pt idx="26">
                  <c:v>14.876616161616163</c:v>
                </c:pt>
                <c:pt idx="27">
                  <c:v>14.866666666666667</c:v>
                </c:pt>
                <c:pt idx="28">
                  <c:v>14.83349494949495</c:v>
                </c:pt>
                <c:pt idx="29">
                  <c:v>14.730181818181823</c:v>
                </c:pt>
                <c:pt idx="30">
                  <c:v>14.608585858585856</c:v>
                </c:pt>
                <c:pt idx="31">
                  <c:v>14.457575757575755</c:v>
                </c:pt>
                <c:pt idx="32">
                  <c:v>14.410101010101011</c:v>
                </c:pt>
                <c:pt idx="33">
                  <c:v>14.249454545454546</c:v>
                </c:pt>
                <c:pt idx="34">
                  <c:v>14.234181818181819</c:v>
                </c:pt>
                <c:pt idx="35">
                  <c:v>14.094181818181816</c:v>
                </c:pt>
                <c:pt idx="36">
                  <c:v>14.067393939393941</c:v>
                </c:pt>
                <c:pt idx="37">
                  <c:v>14.059636363636365</c:v>
                </c:pt>
                <c:pt idx="38">
                  <c:v>13.911838383838383</c:v>
                </c:pt>
                <c:pt idx="39">
                  <c:v>13.683272727272726</c:v>
                </c:pt>
                <c:pt idx="40">
                  <c:v>13.677555555555555</c:v>
                </c:pt>
                <c:pt idx="41">
                  <c:v>13.605454545454545</c:v>
                </c:pt>
                <c:pt idx="42">
                  <c:v>13.585757575757578</c:v>
                </c:pt>
                <c:pt idx="43">
                  <c:v>13.469696969696971</c:v>
                </c:pt>
                <c:pt idx="44">
                  <c:v>13.408808080808083</c:v>
                </c:pt>
                <c:pt idx="45">
                  <c:v>13.13606060606061</c:v>
                </c:pt>
                <c:pt idx="46">
                  <c:v>12.914505050505051</c:v>
                </c:pt>
                <c:pt idx="47">
                  <c:v>12.826242424242423</c:v>
                </c:pt>
                <c:pt idx="48">
                  <c:v>12.776373737373738</c:v>
                </c:pt>
                <c:pt idx="49">
                  <c:v>12.761777777777779</c:v>
                </c:pt>
                <c:pt idx="50">
                  <c:v>12.54169696969697</c:v>
                </c:pt>
                <c:pt idx="51">
                  <c:v>12.469333333333333</c:v>
                </c:pt>
                <c:pt idx="52">
                  <c:v>12.415555555555557</c:v>
                </c:pt>
                <c:pt idx="53">
                  <c:v>12.36549494949495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C78E-4980-AB64-AAE6FE2FD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92654208"/>
        <c:axId val="93131136"/>
      </c:barChart>
      <c:lineChart>
        <c:grouping val="standard"/>
        <c:varyColors val="0"/>
        <c:ser>
          <c:idx val="1"/>
          <c:order val="1"/>
          <c:tx>
            <c:strRef>
              <c:f>график!$E$1</c:f>
              <c:strCache>
                <c:ptCount val="1"/>
                <c:pt idx="0">
                  <c:v>SC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3"/>
              <c:layout>
                <c:manualLayout>
                  <c:x val="-1.6225100695284735E-2"/>
                  <c:y val="-6.0623054369456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C78E-4980-AB64-AAE6FE2FD172}"/>
                </c:ext>
              </c:extLst>
            </c:dLbl>
            <c:dLbl>
              <c:idx val="18"/>
              <c:layout>
                <c:manualLayout>
                  <c:x val="-1.7274418725319853E-2"/>
                  <c:y val="-4.9396562819557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C78E-4980-AB64-AAE6FE2FD172}"/>
                </c:ext>
              </c:extLst>
            </c:dLbl>
            <c:dLbl>
              <c:idx val="21"/>
              <c:layout>
                <c:manualLayout>
                  <c:x val="-1.517578266524962E-2"/>
                  <c:y val="-4.2660667889617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C78E-4980-AB64-AAE6FE2FD172}"/>
                </c:ext>
              </c:extLst>
            </c:dLbl>
            <c:dLbl>
              <c:idx val="36"/>
              <c:layout>
                <c:manualLayout>
                  <c:x val="-1.7274418725319853E-2"/>
                  <c:y val="-8.7566634089215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C78E-4980-AB64-AAE6FE2FD172}"/>
                </c:ext>
              </c:extLst>
            </c:dLbl>
            <c:dLbl>
              <c:idx val="38"/>
              <c:layout>
                <c:manualLayout>
                  <c:x val="-1.8323736755354973E-2"/>
                  <c:y val="-4.0415369579637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C78E-4980-AB64-AAE6FE2FD172}"/>
                </c:ext>
              </c:extLst>
            </c:dLbl>
            <c:spPr>
              <a:solidFill>
                <a:schemeClr val="accent2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график!$C$2:$C$55</c:f>
              <c:strCache>
                <c:ptCount val="54"/>
                <c:pt idx="0">
                  <c:v>Рекордина КВС</c:v>
                </c:pt>
                <c:pt idx="1">
                  <c:v>Руслана КВС</c:v>
                </c:pt>
                <c:pt idx="2">
                  <c:v>Эйфория КВС</c:v>
                </c:pt>
                <c:pt idx="3">
                  <c:v>БТС-915</c:v>
                </c:pt>
                <c:pt idx="4">
                  <c:v>Мирослава КВС</c:v>
                </c:pt>
                <c:pt idx="5">
                  <c:v>Добрава КВС</c:v>
                </c:pt>
                <c:pt idx="6">
                  <c:v>БТС-3560</c:v>
                </c:pt>
                <c:pt idx="7">
                  <c:v>Аландо</c:v>
                </c:pt>
                <c:pt idx="8">
                  <c:v>Портофино КВС</c:v>
                </c:pt>
                <c:pt idx="9">
                  <c:v>Бункер</c:v>
                </c:pt>
                <c:pt idx="10">
                  <c:v>Розалина КВС</c:v>
                </c:pt>
                <c:pt idx="11">
                  <c:v>Армеса Вайбранс</c:v>
                </c:pt>
                <c:pt idx="12">
                  <c:v>Вулкан</c:v>
                </c:pt>
                <c:pt idx="13">
                  <c:v>БТС-950</c:v>
                </c:pt>
                <c:pt idx="14">
                  <c:v>Армеса</c:v>
                </c:pt>
                <c:pt idx="15">
                  <c:v>Риттер</c:v>
                </c:pt>
                <c:pt idx="16">
                  <c:v>БТС-960</c:v>
                </c:pt>
                <c:pt idx="17">
                  <c:v>Альверина КВС</c:v>
                </c:pt>
                <c:pt idx="18">
                  <c:v>Матина MATINA МА 2112</c:v>
                </c:pt>
                <c:pt idx="19">
                  <c:v>Людмила КВС</c:v>
                </c:pt>
                <c:pt idx="20">
                  <c:v>Пеннальти</c:v>
                </c:pt>
                <c:pt idx="21">
                  <c:v>БТС-1965</c:v>
                </c:pt>
                <c:pt idx="22">
                  <c:v>Торпедо TORPEDO MA 2185</c:v>
                </c:pt>
                <c:pt idx="23">
                  <c:v>Баккара</c:v>
                </c:pt>
                <c:pt idx="24">
                  <c:v>Резимакс</c:v>
                </c:pt>
                <c:pt idx="25">
                  <c:v>Малкин</c:v>
                </c:pt>
                <c:pt idx="26">
                  <c:v>Волна</c:v>
                </c:pt>
                <c:pt idx="27">
                  <c:v>Клерамакс</c:v>
                </c:pt>
                <c:pt idx="28">
                  <c:v>Бернаш</c:v>
                </c:pt>
                <c:pt idx="29">
                  <c:v>Винч</c:v>
                </c:pt>
                <c:pt idx="30">
                  <c:v>Эйдер</c:v>
                </c:pt>
                <c:pt idx="31">
                  <c:v>Лорикет</c:v>
                </c:pt>
                <c:pt idx="32">
                  <c:v>БТС-845</c:v>
                </c:pt>
                <c:pt idx="33">
                  <c:v>Гуннар</c:v>
                </c:pt>
                <c:pt idx="34">
                  <c:v>Дануб</c:v>
                </c:pt>
                <c:pt idx="35">
                  <c:v>БТС-5800</c:v>
                </c:pt>
                <c:pt idx="36">
                  <c:v>Маринo</c:v>
                </c:pt>
                <c:pt idx="37">
                  <c:v>Мустанг MUSTANG HI 1438</c:v>
                </c:pt>
                <c:pt idx="38">
                  <c:v>Гагарин</c:v>
                </c:pt>
                <c:pt idx="39">
                  <c:v>Аттак</c:v>
                </c:pt>
                <c:pt idx="40">
                  <c:v>Ярослав</c:v>
                </c:pt>
                <c:pt idx="41">
                  <c:v>Тибул</c:v>
                </c:pt>
                <c:pt idx="42">
                  <c:v>Брандон</c:v>
                </c:pt>
                <c:pt idx="43">
                  <c:v>СИ Марвин</c:v>
                </c:pt>
                <c:pt idx="44">
                  <c:v>Аутсайдер</c:v>
                </c:pt>
                <c:pt idx="45">
                  <c:v>Матрос</c:v>
                </c:pt>
                <c:pt idx="46">
                  <c:v>Синоп</c:v>
                </c:pt>
                <c:pt idx="47">
                  <c:v>Хани HONEY HI 1381</c:v>
                </c:pt>
                <c:pt idx="48">
                  <c:v>Отти</c:v>
                </c:pt>
                <c:pt idx="49">
                  <c:v>Тореро</c:v>
                </c:pt>
                <c:pt idx="50">
                  <c:v>Гримм</c:v>
                </c:pt>
                <c:pt idx="51">
                  <c:v>Гуливер</c:v>
                </c:pt>
                <c:pt idx="52">
                  <c:v>БТС-705</c:v>
                </c:pt>
                <c:pt idx="53">
                  <c:v>Прилив</c:v>
                </c:pt>
              </c:strCache>
            </c:strRef>
          </c:cat>
          <c:val>
            <c:numRef>
              <c:f>график!$E$2:$E$55</c:f>
              <c:numCache>
                <c:formatCode>0.0</c:formatCode>
                <c:ptCount val="54"/>
                <c:pt idx="0">
                  <c:v>20.25</c:v>
                </c:pt>
                <c:pt idx="1">
                  <c:v>21.92</c:v>
                </c:pt>
                <c:pt idx="2">
                  <c:v>21.23</c:v>
                </c:pt>
                <c:pt idx="3">
                  <c:v>20.71</c:v>
                </c:pt>
                <c:pt idx="4">
                  <c:v>20.37</c:v>
                </c:pt>
                <c:pt idx="5">
                  <c:v>21</c:v>
                </c:pt>
                <c:pt idx="6">
                  <c:v>20.69</c:v>
                </c:pt>
                <c:pt idx="7">
                  <c:v>22.21</c:v>
                </c:pt>
                <c:pt idx="8">
                  <c:v>20.48</c:v>
                </c:pt>
                <c:pt idx="9">
                  <c:v>21.25</c:v>
                </c:pt>
                <c:pt idx="10">
                  <c:v>20.93</c:v>
                </c:pt>
                <c:pt idx="11">
                  <c:v>20.85</c:v>
                </c:pt>
                <c:pt idx="12">
                  <c:v>21.23</c:v>
                </c:pt>
                <c:pt idx="13">
                  <c:v>21.74</c:v>
                </c:pt>
                <c:pt idx="14">
                  <c:v>20.78</c:v>
                </c:pt>
                <c:pt idx="15">
                  <c:v>19.73</c:v>
                </c:pt>
                <c:pt idx="16">
                  <c:v>21.05</c:v>
                </c:pt>
                <c:pt idx="17">
                  <c:v>20.84</c:v>
                </c:pt>
                <c:pt idx="18">
                  <c:v>21.72</c:v>
                </c:pt>
                <c:pt idx="19">
                  <c:v>20.329999999999998</c:v>
                </c:pt>
                <c:pt idx="20">
                  <c:v>21.41</c:v>
                </c:pt>
                <c:pt idx="21">
                  <c:v>21.68</c:v>
                </c:pt>
                <c:pt idx="22">
                  <c:v>20.66</c:v>
                </c:pt>
                <c:pt idx="23">
                  <c:v>21.11</c:v>
                </c:pt>
                <c:pt idx="24">
                  <c:v>20.69</c:v>
                </c:pt>
                <c:pt idx="25">
                  <c:v>22.32</c:v>
                </c:pt>
                <c:pt idx="26">
                  <c:v>20.95</c:v>
                </c:pt>
                <c:pt idx="27">
                  <c:v>22.3</c:v>
                </c:pt>
                <c:pt idx="28">
                  <c:v>20.51</c:v>
                </c:pt>
                <c:pt idx="29">
                  <c:v>21.32</c:v>
                </c:pt>
                <c:pt idx="30">
                  <c:v>22.25</c:v>
                </c:pt>
                <c:pt idx="31">
                  <c:v>22.02</c:v>
                </c:pt>
                <c:pt idx="32">
                  <c:v>20.38</c:v>
                </c:pt>
                <c:pt idx="33">
                  <c:v>21.77</c:v>
                </c:pt>
                <c:pt idx="34">
                  <c:v>20.97</c:v>
                </c:pt>
                <c:pt idx="35">
                  <c:v>20.58</c:v>
                </c:pt>
                <c:pt idx="36">
                  <c:v>21.36</c:v>
                </c:pt>
                <c:pt idx="37">
                  <c:v>21.48</c:v>
                </c:pt>
                <c:pt idx="38">
                  <c:v>21.32</c:v>
                </c:pt>
                <c:pt idx="39">
                  <c:v>19.98</c:v>
                </c:pt>
                <c:pt idx="40">
                  <c:v>20.18</c:v>
                </c:pt>
                <c:pt idx="41">
                  <c:v>21.38</c:v>
                </c:pt>
                <c:pt idx="42">
                  <c:v>20.95</c:v>
                </c:pt>
                <c:pt idx="43">
                  <c:v>21</c:v>
                </c:pt>
                <c:pt idx="44">
                  <c:v>20.36</c:v>
                </c:pt>
                <c:pt idx="45">
                  <c:v>20.100000000000001</c:v>
                </c:pt>
                <c:pt idx="46">
                  <c:v>20.23</c:v>
                </c:pt>
                <c:pt idx="47">
                  <c:v>20.059999999999999</c:v>
                </c:pt>
                <c:pt idx="48">
                  <c:v>19.37</c:v>
                </c:pt>
                <c:pt idx="49">
                  <c:v>20.51</c:v>
                </c:pt>
                <c:pt idx="50">
                  <c:v>19.34</c:v>
                </c:pt>
                <c:pt idx="51">
                  <c:v>20.04</c:v>
                </c:pt>
                <c:pt idx="52">
                  <c:v>20.350000000000001</c:v>
                </c:pt>
                <c:pt idx="53">
                  <c:v>20.54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C78E-4980-AB64-AAE6FE2FD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34208"/>
        <c:axId val="93132672"/>
      </c:lineChart>
      <c:catAx>
        <c:axId val="9265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131136"/>
        <c:crosses val="autoZero"/>
        <c:auto val="1"/>
        <c:lblAlgn val="ctr"/>
        <c:lblOffset val="100"/>
        <c:tickLblSkip val="1"/>
        <c:noMultiLvlLbl val="0"/>
      </c:catAx>
      <c:valAx>
        <c:axId val="9313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2654208"/>
        <c:crossesAt val="1"/>
        <c:crossBetween val="between"/>
      </c:valAx>
      <c:valAx>
        <c:axId val="93132672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134208"/>
        <c:crosses val="max"/>
        <c:crossBetween val="between"/>
      </c:valAx>
      <c:catAx>
        <c:axId val="93134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132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9964314240206265E-2"/>
          <c:y val="9.0456781238126158E-2"/>
          <c:w val="0.94546765758051377"/>
          <c:h val="0.8672795657322893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ABC6A500-CDA8-4886-81C9-408CA476D4FF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188-44B4-802C-440E3B01352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15E726F-C553-46DB-B620-1A6C7BD8E8AB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188-44B4-802C-440E3B01352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B8EF430-EDEC-4F56-8726-AF062AC409B2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188-44B4-802C-440E3B01352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D50DA84-39F5-499B-BDFA-141517A5C4EE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188-44B4-802C-440E3B013527}"/>
                </c:ext>
              </c:extLst>
            </c:dLbl>
            <c:dLbl>
              <c:idx val="4"/>
              <c:layout>
                <c:manualLayout>
                  <c:x val="-0.12140023482733331"/>
                  <c:y val="-1.5410013839544488E-2"/>
                </c:manualLayout>
              </c:layout>
              <c:tx>
                <c:rich>
                  <a:bodyPr/>
                  <a:lstStyle/>
                  <a:p>
                    <a:fld id="{93398EAE-1E85-4545-967D-7E51B0F5C557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188-44B4-802C-440E3B01352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A0F04D5-EB88-4891-A873-B1EEC38BB7E9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188-44B4-802C-440E3B013527}"/>
                </c:ext>
              </c:extLst>
            </c:dLbl>
            <c:dLbl>
              <c:idx val="6"/>
              <c:layout>
                <c:manualLayout>
                  <c:x val="2.4831866214681801E-2"/>
                  <c:y val="-2.6417166582076265E-2"/>
                </c:manualLayout>
              </c:layout>
              <c:tx>
                <c:rich>
                  <a:bodyPr/>
                  <a:lstStyle/>
                  <a:p>
                    <a:fld id="{D6F69639-C598-4A7B-B196-3A844ECB6D4C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188-44B4-802C-440E3B01352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1CC7A39-24A8-433C-92FD-BE5908A407C4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5188-44B4-802C-440E3B013527}"/>
                </c:ext>
              </c:extLst>
            </c:dLbl>
            <c:dLbl>
              <c:idx val="8"/>
              <c:layout>
                <c:manualLayout>
                  <c:x val="-0.14623210104201506"/>
                  <c:y val="-8.8057221940254626E-3"/>
                </c:manualLayout>
              </c:layout>
              <c:tx>
                <c:rich>
                  <a:bodyPr/>
                  <a:lstStyle/>
                  <a:p>
                    <a:fld id="{56FEF6AD-D2B1-4590-80A9-834130240C16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5188-44B4-802C-440E3B01352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48785EF-FC97-4811-9FBC-E95B295AF5D0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5188-44B4-802C-440E3B01352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6609E65D-21D3-4B66-8099-209C7DFAAAFB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5188-44B4-802C-440E3B013527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64BF5390-C3D9-4502-A392-AE1EAB929F46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5188-44B4-802C-440E3B013527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D6FFDAB-192F-442F-AF14-E82DBF8FF86B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5188-44B4-802C-440E3B013527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5FF3F40-B6A6-40C2-A2B1-0C9DD0975FA7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5188-44B4-802C-440E3B013527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9D4DC28A-4B6A-4233-8E1E-577ECAC3C6C3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5188-44B4-802C-440E3B013527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20925629-EB6C-4F39-A213-0B4190AA01F4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5188-44B4-802C-440E3B013527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8B0FAFFB-EF2F-41D6-B661-B065355E61D5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5188-44B4-802C-440E3B013527}"/>
                </c:ext>
              </c:extLst>
            </c:dLbl>
            <c:dLbl>
              <c:idx val="17"/>
              <c:layout>
                <c:manualLayout>
                  <c:x val="-0.11864113858125755"/>
                  <c:y val="-2.6417166582076265E-2"/>
                </c:manualLayout>
              </c:layout>
              <c:tx>
                <c:rich>
                  <a:bodyPr/>
                  <a:lstStyle/>
                  <a:p>
                    <a:fld id="{93E8791E-C034-4C1F-A8BF-297F791D53DA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5188-44B4-802C-440E3B013527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7B530152-6C7C-4500-A23D-A01E9B11C586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5188-44B4-802C-440E3B013527}"/>
                </c:ext>
              </c:extLst>
            </c:dLbl>
            <c:dLbl>
              <c:idx val="19"/>
              <c:layout>
                <c:manualLayout>
                  <c:x val="-1.379548123037878E-3"/>
                  <c:y val="-1.9812874936557198E-2"/>
                </c:manualLayout>
              </c:layout>
              <c:tx>
                <c:rich>
                  <a:bodyPr/>
                  <a:lstStyle/>
                  <a:p>
                    <a:fld id="{03C783B8-534C-4330-A000-9C2536807956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5188-44B4-802C-440E3B013527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193B0017-742C-438B-B761-4BD91311E764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5188-44B4-802C-440E3B013527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7514971D-0162-43F4-94C0-3E7DD41FF346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5188-44B4-802C-440E3B013527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980F920E-29C5-46C5-B0C3-677C460FB977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5188-44B4-802C-440E3B013527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BD152856-EE07-4CD2-8F20-2788E25F5234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5188-44B4-802C-440E3B013527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88F60F8B-1BCF-437D-84BE-A62B6578BB8D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5188-44B4-802C-440E3B013527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422367B2-B660-4AE3-B289-5F7731241B5C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5188-44B4-802C-440E3B013527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360BE2AB-444A-4ED8-BC84-97BDE77BC237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5188-44B4-802C-440E3B013527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EDE3D89D-5033-4540-8422-CDEC8665ECE3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5188-44B4-802C-440E3B013527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8AA36AF5-9E63-4123-9BC1-4EF7149764B9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5188-44B4-802C-440E3B013527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EDC4FEC5-027C-47BD-B81B-DED9105859BF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5188-44B4-802C-440E3B013527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0DA209E1-DA73-48A3-807B-AB80593DC0A4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5188-44B4-802C-440E3B013527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47809864-D84B-4EC0-B710-8F069E63CE25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5188-44B4-802C-440E3B013527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20362050-0B89-49A8-B52C-EEB25955A2C0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5188-44B4-802C-440E3B013527}"/>
                </c:ext>
              </c:extLst>
            </c:dLbl>
            <c:dLbl>
              <c:idx val="33"/>
              <c:layout>
                <c:manualLayout>
                  <c:x val="1.2415933107340901E-2"/>
                  <c:y val="-2.861859713058262E-2"/>
                </c:manualLayout>
              </c:layout>
              <c:tx>
                <c:rich>
                  <a:bodyPr/>
                  <a:lstStyle/>
                  <a:p>
                    <a:fld id="{7EACD5AE-C627-4945-83A5-92D202DD2EC0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5188-44B4-802C-440E3B013527}"/>
                </c:ext>
              </c:extLst>
            </c:dLbl>
            <c:dLbl>
              <c:idx val="34"/>
              <c:layout>
                <c:manualLayout>
                  <c:x val="-0.15588893790328026"/>
                  <c:y val="-2.2014305485063552E-3"/>
                </c:manualLayout>
              </c:layout>
              <c:tx>
                <c:rich>
                  <a:bodyPr/>
                  <a:lstStyle/>
                  <a:p>
                    <a:fld id="{754D4273-2587-480D-8CBC-399A71B46626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5188-44B4-802C-440E3B013527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187B4ADA-AE17-415C-9520-C088D8D0A290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5188-44B4-802C-440E3B013527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D12298B6-0693-41F2-A441-3BDC57B3393F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5188-44B4-802C-440E3B013527}"/>
                </c:ext>
              </c:extLst>
            </c:dLbl>
            <c:dLbl>
              <c:idx val="37"/>
              <c:layout>
                <c:manualLayout>
                  <c:x val="2.8970510583795336E-2"/>
                  <c:y val="6.8244347003697012E-2"/>
                </c:manualLayout>
              </c:layout>
              <c:tx>
                <c:rich>
                  <a:bodyPr/>
                  <a:lstStyle/>
                  <a:p>
                    <a:fld id="{40264596-7CA7-448E-BE18-A756CD90B57E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5188-44B4-802C-440E3B013527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CE048F70-73DB-4924-A1AE-6FB801378DAC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5188-44B4-802C-440E3B013527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2AF301F8-808B-4246-8ECC-D8E9F220347D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5188-44B4-802C-440E3B013527}"/>
                </c:ext>
              </c:extLst>
            </c:dLbl>
            <c:dLbl>
              <c:idx val="40"/>
              <c:layout>
                <c:manualLayout>
                  <c:x val="-0.15588893790328026"/>
                  <c:y val="3.742431932460788E-2"/>
                </c:manualLayout>
              </c:layout>
              <c:tx>
                <c:rich>
                  <a:bodyPr/>
                  <a:lstStyle/>
                  <a:p>
                    <a:fld id="{F8D5D512-54E6-4DCB-B926-01083E354F8A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5188-44B4-802C-440E3B013527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5800117B-4E54-4183-B1FD-EDE8AD2D41D6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5188-44B4-802C-440E3B013527}"/>
                </c:ext>
              </c:extLst>
            </c:dLbl>
            <c:dLbl>
              <c:idx val="42"/>
              <c:layout>
                <c:manualLayout>
                  <c:x val="-0.2303845365473256"/>
                  <c:y val="-1.1007152742531777E-2"/>
                </c:manualLayout>
              </c:layout>
              <c:tx>
                <c:rich>
                  <a:bodyPr/>
                  <a:lstStyle/>
                  <a:p>
                    <a:fld id="{762FFCE8-007E-4D09-85A5-C9DF03074A3A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5188-44B4-802C-440E3B013527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8E737242-3624-4790-9BCD-A00B9D6DE35E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5188-44B4-802C-440E3B013527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017E3E23-4E03-4E60-BF9B-C9633D9EDCE0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5188-44B4-802C-440E3B013527}"/>
                </c:ext>
              </c:extLst>
            </c:dLbl>
            <c:dLbl>
              <c:idx val="45"/>
              <c:layout>
                <c:manualLayout>
                  <c:x val="-7.5875146767083387E-2"/>
                  <c:y val="-3.5222888776101684E-2"/>
                </c:manualLayout>
              </c:layout>
              <c:tx>
                <c:rich>
                  <a:bodyPr/>
                  <a:lstStyle/>
                  <a:p>
                    <a:fld id="{C3ADC9DB-4D01-4654-9528-373DDDB43DF7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5188-44B4-802C-440E3B013527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C21CCEAB-A6AB-40CA-A65F-0AFB726BF3EF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5188-44B4-802C-440E3B013527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C8C1EC21-27BE-4598-A40A-02C34999C3A2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5188-44B4-802C-440E3B013527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1FEDF6F6-25F1-4274-BA49-0B294EE07D55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5188-44B4-802C-440E3B013527}"/>
                </c:ext>
              </c:extLst>
            </c:dLbl>
            <c:dLbl>
              <c:idx val="49"/>
              <c:layout>
                <c:manualLayout>
                  <c:x val="3.1729606829871297E-2"/>
                  <c:y val="-2.6417166582076344E-2"/>
                </c:manualLayout>
              </c:layout>
              <c:tx>
                <c:rich>
                  <a:bodyPr/>
                  <a:lstStyle/>
                  <a:p>
                    <a:fld id="{CAB88B19-6FDE-421B-BAD9-57F5D90C78CB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5188-44B4-802C-440E3B013527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762DC373-036D-4B4F-884E-3D08E92C8ADD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5188-44B4-802C-440E3B013527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2C2A8BBE-5F10-490E-968A-0A0AAB2FDEAA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5188-44B4-802C-440E3B013527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A624506A-09EA-4AFA-A7A0-80D02E55D31E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5188-44B4-802C-440E3B013527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ADBCFB34-040D-4FA5-AEAC-66EAED811B0B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5188-44B4-802C-440E3B0135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диаграмма!$C$3:$C$56</c:f>
              <c:numCache>
                <c:formatCode>General</c:formatCode>
                <c:ptCount val="54"/>
                <c:pt idx="0">
                  <c:v>20.25</c:v>
                </c:pt>
                <c:pt idx="1">
                  <c:v>21</c:v>
                </c:pt>
                <c:pt idx="2">
                  <c:v>21.23</c:v>
                </c:pt>
                <c:pt idx="3">
                  <c:v>21.92</c:v>
                </c:pt>
                <c:pt idx="4">
                  <c:v>20.84</c:v>
                </c:pt>
                <c:pt idx="5">
                  <c:v>20.329999999999998</c:v>
                </c:pt>
                <c:pt idx="6">
                  <c:v>20.93</c:v>
                </c:pt>
                <c:pt idx="7">
                  <c:v>20.37</c:v>
                </c:pt>
                <c:pt idx="8">
                  <c:v>20.48</c:v>
                </c:pt>
                <c:pt idx="9">
                  <c:v>20.71</c:v>
                </c:pt>
                <c:pt idx="10">
                  <c:v>20.38</c:v>
                </c:pt>
                <c:pt idx="11">
                  <c:v>21.74</c:v>
                </c:pt>
                <c:pt idx="12">
                  <c:v>20.69</c:v>
                </c:pt>
                <c:pt idx="13">
                  <c:v>20.58</c:v>
                </c:pt>
                <c:pt idx="14">
                  <c:v>21.68</c:v>
                </c:pt>
                <c:pt idx="15">
                  <c:v>21.05</c:v>
                </c:pt>
                <c:pt idx="16">
                  <c:v>20.350000000000001</c:v>
                </c:pt>
                <c:pt idx="17">
                  <c:v>20.85</c:v>
                </c:pt>
                <c:pt idx="18">
                  <c:v>21.38</c:v>
                </c:pt>
                <c:pt idx="19">
                  <c:v>22.32</c:v>
                </c:pt>
                <c:pt idx="20">
                  <c:v>20.18</c:v>
                </c:pt>
                <c:pt idx="21">
                  <c:v>21.32</c:v>
                </c:pt>
                <c:pt idx="22">
                  <c:v>20.04</c:v>
                </c:pt>
                <c:pt idx="23">
                  <c:v>21.77</c:v>
                </c:pt>
                <c:pt idx="24">
                  <c:v>19.34</c:v>
                </c:pt>
                <c:pt idx="25">
                  <c:v>20.36</c:v>
                </c:pt>
                <c:pt idx="26">
                  <c:v>21.25</c:v>
                </c:pt>
                <c:pt idx="27">
                  <c:v>21.32</c:v>
                </c:pt>
                <c:pt idx="28">
                  <c:v>20.51</c:v>
                </c:pt>
                <c:pt idx="29">
                  <c:v>22.3</c:v>
                </c:pt>
                <c:pt idx="30">
                  <c:v>19.37</c:v>
                </c:pt>
                <c:pt idx="31">
                  <c:v>20.97</c:v>
                </c:pt>
                <c:pt idx="32">
                  <c:v>21.41</c:v>
                </c:pt>
                <c:pt idx="33">
                  <c:v>21.11</c:v>
                </c:pt>
                <c:pt idx="34">
                  <c:v>20.69</c:v>
                </c:pt>
                <c:pt idx="35">
                  <c:v>22.02</c:v>
                </c:pt>
                <c:pt idx="36">
                  <c:v>22.25</c:v>
                </c:pt>
                <c:pt idx="37">
                  <c:v>21.48</c:v>
                </c:pt>
                <c:pt idx="38">
                  <c:v>19.98</c:v>
                </c:pt>
                <c:pt idx="39">
                  <c:v>20.95</c:v>
                </c:pt>
                <c:pt idx="40">
                  <c:v>20.059999999999999</c:v>
                </c:pt>
                <c:pt idx="41">
                  <c:v>20.51</c:v>
                </c:pt>
                <c:pt idx="42">
                  <c:v>20.66</c:v>
                </c:pt>
                <c:pt idx="43">
                  <c:v>21.72</c:v>
                </c:pt>
                <c:pt idx="44">
                  <c:v>19.73</c:v>
                </c:pt>
                <c:pt idx="45">
                  <c:v>20.78</c:v>
                </c:pt>
                <c:pt idx="46">
                  <c:v>21</c:v>
                </c:pt>
                <c:pt idx="47">
                  <c:v>20.100000000000001</c:v>
                </c:pt>
                <c:pt idx="48">
                  <c:v>20.23</c:v>
                </c:pt>
                <c:pt idx="49">
                  <c:v>21.36</c:v>
                </c:pt>
                <c:pt idx="50">
                  <c:v>22.21</c:v>
                </c:pt>
                <c:pt idx="51">
                  <c:v>21.23</c:v>
                </c:pt>
                <c:pt idx="52">
                  <c:v>20.95</c:v>
                </c:pt>
                <c:pt idx="53">
                  <c:v>20.54</c:v>
                </c:pt>
              </c:numCache>
            </c:numRef>
          </c:xVal>
          <c:yVal>
            <c:numRef>
              <c:f>диаграмма!$D$3:$D$56</c:f>
              <c:numCache>
                <c:formatCode>General</c:formatCode>
                <c:ptCount val="54"/>
                <c:pt idx="0">
                  <c:v>92.929292929292927</c:v>
                </c:pt>
                <c:pt idx="1">
                  <c:v>81.818181818181827</c:v>
                </c:pt>
                <c:pt idx="2">
                  <c:v>87.070707070707073</c:v>
                </c:pt>
                <c:pt idx="3">
                  <c:v>85.353535353535349</c:v>
                </c:pt>
                <c:pt idx="4">
                  <c:v>74.74747474747474</c:v>
                </c:pt>
                <c:pt idx="5">
                  <c:v>76.464646464646478</c:v>
                </c:pt>
                <c:pt idx="6">
                  <c:v>78.181818181818187</c:v>
                </c:pt>
                <c:pt idx="7">
                  <c:v>87.979797979797979</c:v>
                </c:pt>
                <c:pt idx="8">
                  <c:v>82.828282828282823</c:v>
                </c:pt>
                <c:pt idx="9">
                  <c:v>88.888888888888886</c:v>
                </c:pt>
                <c:pt idx="10">
                  <c:v>70.707070707070713</c:v>
                </c:pt>
                <c:pt idx="11">
                  <c:v>72.828282828282823</c:v>
                </c:pt>
                <c:pt idx="12">
                  <c:v>82.62626262626263</c:v>
                </c:pt>
                <c:pt idx="13">
                  <c:v>68.484848484848484</c:v>
                </c:pt>
                <c:pt idx="14">
                  <c:v>70.909090909090907</c:v>
                </c:pt>
                <c:pt idx="15">
                  <c:v>74.848484848484844</c:v>
                </c:pt>
                <c:pt idx="16">
                  <c:v>61.01010101010101</c:v>
                </c:pt>
                <c:pt idx="17">
                  <c:v>78.181818181818187</c:v>
                </c:pt>
                <c:pt idx="18">
                  <c:v>63.63636363636364</c:v>
                </c:pt>
                <c:pt idx="19">
                  <c:v>66.969696969696955</c:v>
                </c:pt>
                <c:pt idx="20">
                  <c:v>67.777777777777771</c:v>
                </c:pt>
                <c:pt idx="21">
                  <c:v>65.252525252525245</c:v>
                </c:pt>
                <c:pt idx="22">
                  <c:v>62.222222222222229</c:v>
                </c:pt>
                <c:pt idx="23">
                  <c:v>65.454545454545453</c:v>
                </c:pt>
                <c:pt idx="24">
                  <c:v>64.848484848484858</c:v>
                </c:pt>
                <c:pt idx="25">
                  <c:v>65.858585858585869</c:v>
                </c:pt>
                <c:pt idx="26">
                  <c:v>77.979797979797979</c:v>
                </c:pt>
                <c:pt idx="27">
                  <c:v>69.090909090909108</c:v>
                </c:pt>
                <c:pt idx="28">
                  <c:v>72.323232323232318</c:v>
                </c:pt>
                <c:pt idx="29">
                  <c:v>66.666666666666671</c:v>
                </c:pt>
                <c:pt idx="30">
                  <c:v>65.959595959595958</c:v>
                </c:pt>
                <c:pt idx="31">
                  <c:v>67.87878787878789</c:v>
                </c:pt>
                <c:pt idx="32">
                  <c:v>72.222222222222214</c:v>
                </c:pt>
                <c:pt idx="33">
                  <c:v>71.919191919191931</c:v>
                </c:pt>
                <c:pt idx="34">
                  <c:v>73.333333333333329</c:v>
                </c:pt>
                <c:pt idx="35">
                  <c:v>65.656565656565647</c:v>
                </c:pt>
                <c:pt idx="36">
                  <c:v>65.656565656565647</c:v>
                </c:pt>
                <c:pt idx="37">
                  <c:v>65.454545454545453</c:v>
                </c:pt>
                <c:pt idx="38">
                  <c:v>68.484848484848484</c:v>
                </c:pt>
                <c:pt idx="39">
                  <c:v>64.848484848484858</c:v>
                </c:pt>
                <c:pt idx="40">
                  <c:v>63.939393939393938</c:v>
                </c:pt>
                <c:pt idx="41">
                  <c:v>62.222222222222229</c:v>
                </c:pt>
                <c:pt idx="42">
                  <c:v>74.242424242424235</c:v>
                </c:pt>
                <c:pt idx="43">
                  <c:v>71.616161616161619</c:v>
                </c:pt>
                <c:pt idx="44">
                  <c:v>80</c:v>
                </c:pt>
                <c:pt idx="45">
                  <c:v>76.060606060606062</c:v>
                </c:pt>
                <c:pt idx="46">
                  <c:v>64.141414141414145</c:v>
                </c:pt>
                <c:pt idx="47">
                  <c:v>65.353535353535364</c:v>
                </c:pt>
                <c:pt idx="48">
                  <c:v>63.838383838383848</c:v>
                </c:pt>
                <c:pt idx="49">
                  <c:v>65.858585858585869</c:v>
                </c:pt>
                <c:pt idx="50">
                  <c:v>76.767676767676761</c:v>
                </c:pt>
                <c:pt idx="51">
                  <c:v>76.36363636363636</c:v>
                </c:pt>
                <c:pt idx="52">
                  <c:v>71.01010101010101</c:v>
                </c:pt>
                <c:pt idx="53">
                  <c:v>60.202020202020208</c:v>
                </c:pt>
              </c:numCache>
            </c:numRef>
          </c:yVal>
          <c:smooth val="0"/>
          <c:extLst xmlns:c16r2="http://schemas.microsoft.com/office/drawing/2015/06/chart">
            <c:ext xmlns:c15="http://schemas.microsoft.com/office/drawing/2012/chart" uri="{02D57815-91ED-43cb-92C2-25804820EDAC}">
              <c15:datalabelsRange>
                <c15:f>диаграмма!$B$3:$B$56</c15:f>
                <c15:dlblRangeCache>
                  <c:ptCount val="54"/>
                  <c:pt idx="0">
                    <c:v>Рекордина КВС</c:v>
                  </c:pt>
                  <c:pt idx="1">
                    <c:v>Добрава КВС</c:v>
                  </c:pt>
                  <c:pt idx="2">
                    <c:v>Эйфория КВС</c:v>
                  </c:pt>
                  <c:pt idx="3">
                    <c:v>Руслана КВС</c:v>
                  </c:pt>
                  <c:pt idx="4">
                    <c:v>Альверина КВС</c:v>
                  </c:pt>
                  <c:pt idx="5">
                    <c:v>Людмила КВС</c:v>
                  </c:pt>
                  <c:pt idx="6">
                    <c:v>Розалина КВС</c:v>
                  </c:pt>
                  <c:pt idx="7">
                    <c:v>Мирослава КВС</c:v>
                  </c:pt>
                  <c:pt idx="8">
                    <c:v>Портофино КВС</c:v>
                  </c:pt>
                  <c:pt idx="9">
                    <c:v>БТС-915</c:v>
                  </c:pt>
                  <c:pt idx="10">
                    <c:v>БТС-845</c:v>
                  </c:pt>
                  <c:pt idx="11">
                    <c:v>БТС-950</c:v>
                  </c:pt>
                  <c:pt idx="12">
                    <c:v>БТС-3560</c:v>
                  </c:pt>
                  <c:pt idx="13">
                    <c:v>БТС-5800</c:v>
                  </c:pt>
                  <c:pt idx="14">
                    <c:v>БТС-1965</c:v>
                  </c:pt>
                  <c:pt idx="15">
                    <c:v>БТС-960</c:v>
                  </c:pt>
                  <c:pt idx="16">
                    <c:v>БТС-705</c:v>
                  </c:pt>
                  <c:pt idx="17">
                    <c:v>Армеса Вайбранс</c:v>
                  </c:pt>
                  <c:pt idx="18">
                    <c:v>Тибул</c:v>
                  </c:pt>
                  <c:pt idx="19">
                    <c:v>Малкин</c:v>
                  </c:pt>
                  <c:pt idx="20">
                    <c:v>Ярослав</c:v>
                  </c:pt>
                  <c:pt idx="21">
                    <c:v>Гагарин</c:v>
                  </c:pt>
                  <c:pt idx="22">
                    <c:v>Гуливер</c:v>
                  </c:pt>
                  <c:pt idx="23">
                    <c:v>Гуннар</c:v>
                  </c:pt>
                  <c:pt idx="24">
                    <c:v>Гримм</c:v>
                  </c:pt>
                  <c:pt idx="25">
                    <c:v>Аутсайдер</c:v>
                  </c:pt>
                  <c:pt idx="26">
                    <c:v>Бункер</c:v>
                  </c:pt>
                  <c:pt idx="27">
                    <c:v>Винч</c:v>
                  </c:pt>
                  <c:pt idx="28">
                    <c:v>Бернаш</c:v>
                  </c:pt>
                  <c:pt idx="29">
                    <c:v>Клерамакс</c:v>
                  </c:pt>
                  <c:pt idx="30">
                    <c:v>Отти</c:v>
                  </c:pt>
                  <c:pt idx="31">
                    <c:v>Дануб</c:v>
                  </c:pt>
                  <c:pt idx="32">
                    <c:v>Пеннальти</c:v>
                  </c:pt>
                  <c:pt idx="33">
                    <c:v>Баккара</c:v>
                  </c:pt>
                  <c:pt idx="34">
                    <c:v>Резимакс</c:v>
                  </c:pt>
                  <c:pt idx="35">
                    <c:v>Лорикет</c:v>
                  </c:pt>
                  <c:pt idx="36">
                    <c:v>Эйдер</c:v>
                  </c:pt>
                  <c:pt idx="37">
                    <c:v>Мустанг MUSTANG HI 1438</c:v>
                  </c:pt>
                  <c:pt idx="38">
                    <c:v>Аттак</c:v>
                  </c:pt>
                  <c:pt idx="39">
                    <c:v>Брандон</c:v>
                  </c:pt>
                  <c:pt idx="40">
                    <c:v>Хани HONEY HI 1381</c:v>
                  </c:pt>
                  <c:pt idx="41">
                    <c:v>Тореро</c:v>
                  </c:pt>
                  <c:pt idx="42">
                    <c:v>Торпедо TORPEDO MA 2185</c:v>
                  </c:pt>
                  <c:pt idx="43">
                    <c:v>Матина MATINA МА 2112</c:v>
                  </c:pt>
                  <c:pt idx="44">
                    <c:v>Риттер</c:v>
                  </c:pt>
                  <c:pt idx="45">
                    <c:v>Армеса</c:v>
                  </c:pt>
                  <c:pt idx="46">
                    <c:v>СИ Марвин</c:v>
                  </c:pt>
                  <c:pt idx="47">
                    <c:v>Матрос</c:v>
                  </c:pt>
                  <c:pt idx="48">
                    <c:v>Синоп</c:v>
                  </c:pt>
                  <c:pt idx="49">
                    <c:v>Маринo</c:v>
                  </c:pt>
                  <c:pt idx="50">
                    <c:v>Аландо</c:v>
                  </c:pt>
                  <c:pt idx="51">
                    <c:v>Вулкан</c:v>
                  </c:pt>
                  <c:pt idx="52">
                    <c:v>Волна</c:v>
                  </c:pt>
                  <c:pt idx="53">
                    <c:v>Прилив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8-5188-44B4-802C-440E3B013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95680"/>
        <c:axId val="93497216"/>
      </c:scatterChart>
      <c:valAx>
        <c:axId val="93495680"/>
        <c:scaling>
          <c:orientation val="minMax"/>
          <c:min val="1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FF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497216"/>
        <c:crossesAt val="71.795699999999997"/>
        <c:crossBetween val="midCat"/>
      </c:valAx>
      <c:valAx>
        <c:axId val="93497216"/>
        <c:scaling>
          <c:orientation val="minMax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FF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495680"/>
        <c:crossesAt val="20.903299999999998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355600</xdr:colOff>
      <xdr:row>1</xdr:row>
      <xdr:rowOff>1586</xdr:rowOff>
    </xdr:from>
    <xdr:to>
      <xdr:col>26</xdr:col>
      <xdr:colOff>266699</xdr:colOff>
      <xdr:row>29</xdr:row>
      <xdr:rowOff>146050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7FCD7BFE-6DCE-43F2-901D-0FD9AC9785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251958</xdr:colOff>
      <xdr:row>0</xdr:row>
      <xdr:rowOff>89805</xdr:rowOff>
    </xdr:from>
    <xdr:to>
      <xdr:col>19</xdr:col>
      <xdr:colOff>290059</xdr:colOff>
      <xdr:row>32</xdr:row>
      <xdr:rowOff>16781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FE60374-0DBF-4014-9EDF-AD40FE158D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lfemea.sharepoint.com/sites/MariboHilleshogRUteam/Delte%20dokumenter/General/&#1041;&#1086;&#1088;&#1097;&#1077;&#1085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gro/Downloads/2%20&#1044;&#1077;&#1084;&#1086;/&#1076;&#1077;&#1084;&#1086;%202020/&#1041;&#1086;&#1088;&#1097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k-Agro"/>
      <sheetName val="справочник"/>
      <sheetName val="учет 14 мая"/>
      <sheetName val="Лист1"/>
      <sheetName val="Протокол"/>
      <sheetName val="Посев"/>
      <sheetName val="схема"/>
      <sheetName val="прорастание ВВСН 0-5"/>
      <sheetName val="полные всходы ВВСН 7-10"/>
      <sheetName val="1-2 пара листьев ВВСН 11-12"/>
      <sheetName val="смык. в рядке 4-8 нл ВВСН14-17"/>
      <sheetName val="смык в междуряд ВВСН19-39"/>
      <sheetName val="14-20 листьев"/>
      <sheetName val="интенсивное нарастание листьев"/>
      <sheetName val="интенсивное нарастание лист (2)"/>
      <sheetName val="уборка"/>
      <sheetName val="Списки АгроХолдинги"/>
      <sheetName val="Списки области"/>
      <sheetName val="Списки"/>
      <sheetName val="Таблица"/>
    </sheetNames>
    <sheetDataSet>
      <sheetData sheetId="0"/>
      <sheetData sheetId="1"/>
      <sheetData sheetId="2"/>
      <sheetData sheetId="3"/>
      <sheetData sheetId="4">
        <row r="5">
          <cell r="B5" t="str">
            <v>Курская область</v>
          </cell>
          <cell r="H5" t="str">
            <v>Продимекс</v>
          </cell>
        </row>
        <row r="7">
          <cell r="B7" t="str">
            <v>Курск-Агро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АгроХолдинги</v>
          </cell>
          <cell r="C1" t="str">
            <v>Филиалы</v>
          </cell>
        </row>
        <row r="2">
          <cell r="A2" t="str">
            <v>Авангард-Агро Трейд</v>
          </cell>
          <cell r="C2" t="str">
            <v>Авангард-Агро Тула</v>
          </cell>
          <cell r="G2" t="str">
            <v>Авангард-Агро Трейд</v>
          </cell>
        </row>
        <row r="3">
          <cell r="A3" t="str">
            <v>Авангард-Агро Трейд</v>
          </cell>
          <cell r="C3" t="str">
            <v>Авангард-Агро-Белгород</v>
          </cell>
          <cell r="G3" t="str">
            <v xml:space="preserve">ОАО «Агрокомплекс им. А.Н.Ткачёва», </v>
          </cell>
        </row>
        <row r="4">
          <cell r="A4" t="str">
            <v>Авангард-Агро Трейд</v>
          </cell>
          <cell r="C4" t="str">
            <v>Авангард-Агро-Воронеж</v>
          </cell>
          <cell r="G4" t="str">
            <v>Группа Черкизово</v>
          </cell>
        </row>
        <row r="5">
          <cell r="A5" t="str">
            <v>Авангард-Агро Трейд</v>
          </cell>
          <cell r="C5" t="str">
            <v>Авангард-Агро-Воронеж</v>
          </cell>
          <cell r="G5" t="str">
            <v>АгроТерра</v>
          </cell>
        </row>
        <row r="6">
          <cell r="A6" t="str">
            <v>Авангард-Агро Трейд</v>
          </cell>
          <cell r="C6" t="str">
            <v>Авангард-Агро-Воронеж</v>
          </cell>
          <cell r="G6" t="str">
            <v>Продимекс</v>
          </cell>
        </row>
        <row r="7">
          <cell r="A7" t="str">
            <v>Авангард-Агро Трейд</v>
          </cell>
          <cell r="C7" t="str">
            <v>Авангард-Агро-Воронеж</v>
          </cell>
          <cell r="G7" t="str">
            <v>АгроКультура</v>
          </cell>
        </row>
        <row r="8">
          <cell r="A8" t="str">
            <v xml:space="preserve">ОАО «Агрокомплекс им. А.Н.Ткачёва» </v>
          </cell>
          <cell r="C8" t="str">
            <v>Авангард-Агро-Воронеж</v>
          </cell>
          <cell r="G8" t="str">
            <v>ГК РусАгро</v>
          </cell>
        </row>
        <row r="9">
          <cell r="A9" t="str">
            <v>Группа Черкизово</v>
          </cell>
          <cell r="C9" t="str">
            <v>Авангард-Агро-Воронеж</v>
          </cell>
          <cell r="G9" t="str">
            <v>ГК Доминант</v>
          </cell>
        </row>
        <row r="10">
          <cell r="A10" t="str">
            <v>Группа Черкизово</v>
          </cell>
          <cell r="C10" t="str">
            <v>Авангард-Агро-Воронеж</v>
          </cell>
          <cell r="G10" t="str">
            <v>Волго-Донсельхозинвест</v>
          </cell>
        </row>
        <row r="11">
          <cell r="A11" t="str">
            <v>Группа Черкизово</v>
          </cell>
          <cell r="C11" t="str">
            <v>Авангард-Агро-Воронеж</v>
          </cell>
          <cell r="G11" t="str">
            <v>АПХ Мираторг</v>
          </cell>
        </row>
        <row r="12">
          <cell r="A12" t="str">
            <v>Группа Черкизово</v>
          </cell>
          <cell r="C12" t="str">
            <v>Авангард-Агро-Воронеж</v>
          </cell>
          <cell r="G12" t="str">
            <v>Рос Агро</v>
          </cell>
        </row>
        <row r="13">
          <cell r="A13" t="str">
            <v>Группа Черкизово</v>
          </cell>
          <cell r="C13" t="str">
            <v>Авангард-Агро-Воронеж</v>
          </cell>
        </row>
        <row r="14">
          <cell r="A14" t="str">
            <v>Группа Черкизово</v>
          </cell>
          <cell r="C14" t="str">
            <v>Авангард-Агро-Воронеж</v>
          </cell>
        </row>
        <row r="15">
          <cell r="A15" t="str">
            <v>АгроТерра</v>
          </cell>
          <cell r="C15" t="str">
            <v>Авангард-Агро-Воронеж</v>
          </cell>
        </row>
        <row r="16">
          <cell r="A16" t="str">
            <v>АгроТерра</v>
          </cell>
          <cell r="C16" t="str">
            <v>Авангард-Агро-Курск</v>
          </cell>
        </row>
        <row r="17">
          <cell r="A17" t="str">
            <v>АгроТерра</v>
          </cell>
          <cell r="C17" t="str">
            <v>Авангард-Агро-Курск</v>
          </cell>
        </row>
        <row r="18">
          <cell r="A18" t="str">
            <v>АгроТерра</v>
          </cell>
          <cell r="C18" t="str">
            <v>Авангард-Агро-Курск</v>
          </cell>
        </row>
        <row r="19">
          <cell r="A19" t="str">
            <v>АгроТерра</v>
          </cell>
          <cell r="C19" t="str">
            <v>Авангард-Агро-Курск</v>
          </cell>
        </row>
        <row r="20">
          <cell r="A20" t="str">
            <v>АгроТерра</v>
          </cell>
          <cell r="C20" t="str">
            <v>Авангард-Агро-Курск</v>
          </cell>
        </row>
        <row r="21">
          <cell r="A21" t="str">
            <v>Продимекс</v>
          </cell>
          <cell r="C21" t="str">
            <v>Авангард-Агро-Курск</v>
          </cell>
        </row>
        <row r="22">
          <cell r="A22" t="str">
            <v>Продимекс</v>
          </cell>
          <cell r="C22" t="str">
            <v>Авангард-Агро-Курск</v>
          </cell>
        </row>
        <row r="23">
          <cell r="A23" t="str">
            <v>Продимекс</v>
          </cell>
          <cell r="C23" t="str">
            <v>Авангард-Агро-Курск</v>
          </cell>
        </row>
        <row r="24">
          <cell r="A24" t="str">
            <v>Продимекс</v>
          </cell>
          <cell r="C24" t="str">
            <v>Авангард-Агро-Курск</v>
          </cell>
        </row>
        <row r="25">
          <cell r="A25" t="str">
            <v>Продимекс</v>
          </cell>
          <cell r="C25" t="str">
            <v>Авангард-Агро-Курск</v>
          </cell>
        </row>
        <row r="26">
          <cell r="A26" t="str">
            <v>Продимекс</v>
          </cell>
          <cell r="C26" t="str">
            <v>Авангард-Агро-Курск</v>
          </cell>
        </row>
        <row r="27">
          <cell r="A27" t="str">
            <v>Продимекс</v>
          </cell>
          <cell r="C27" t="str">
            <v>Авангард-Агро-Курск</v>
          </cell>
        </row>
        <row r="28">
          <cell r="A28" t="str">
            <v>Продимекс</v>
          </cell>
          <cell r="C28" t="str">
            <v>Авангард-Агро-Курск</v>
          </cell>
        </row>
        <row r="29">
          <cell r="A29" t="str">
            <v>Продимекс</v>
          </cell>
          <cell r="C29" t="str">
            <v>Авангард-Агро-Курск</v>
          </cell>
        </row>
        <row r="30">
          <cell r="A30" t="str">
            <v>Продимекс</v>
          </cell>
          <cell r="C30" t="str">
            <v>Авангард-Агро-Липецк</v>
          </cell>
        </row>
        <row r="31">
          <cell r="A31" t="str">
            <v>Продимекс</v>
          </cell>
          <cell r="C31" t="str">
            <v>Авангард-Агро-Липецк</v>
          </cell>
        </row>
        <row r="32">
          <cell r="A32" t="str">
            <v>АгроКультура</v>
          </cell>
          <cell r="C32" t="str">
            <v>Авангард-Агро-Липецк</v>
          </cell>
        </row>
        <row r="33">
          <cell r="A33" t="str">
            <v>АгроКультура</v>
          </cell>
          <cell r="C33" t="str">
            <v>Авангард-Агро-Липецк</v>
          </cell>
        </row>
        <row r="34">
          <cell r="A34" t="str">
            <v>АгроКультура</v>
          </cell>
          <cell r="C34" t="str">
            <v>Авангард-Агро-Орел</v>
          </cell>
        </row>
        <row r="35">
          <cell r="A35" t="str">
            <v>АгроКультура</v>
          </cell>
          <cell r="C35" t="str">
            <v>Авангард-Агро-Орел</v>
          </cell>
        </row>
        <row r="36">
          <cell r="A36" t="str">
            <v>ГК РусАгро</v>
          </cell>
          <cell r="C36" t="str">
            <v>Авангард-Агро-Орел</v>
          </cell>
        </row>
        <row r="37">
          <cell r="A37" t="str">
            <v>ГК РусАгро</v>
          </cell>
          <cell r="C37" t="str">
            <v>Авангард-Агро-Орел</v>
          </cell>
        </row>
        <row r="38">
          <cell r="A38" t="str">
            <v>ГК РусАгро</v>
          </cell>
          <cell r="C38" t="str">
            <v>Авангард-Агро-Орел</v>
          </cell>
        </row>
        <row r="39">
          <cell r="A39" t="str">
            <v>ГК РусАгро</v>
          </cell>
          <cell r="C39" t="str">
            <v>Авангард-Агро-Орел</v>
          </cell>
        </row>
        <row r="40">
          <cell r="A40" t="str">
            <v>ГК РусАгро</v>
          </cell>
          <cell r="C40" t="str">
            <v>Авангард-Агро-Орел</v>
          </cell>
        </row>
        <row r="41">
          <cell r="A41" t="str">
            <v>ГК Доминант</v>
          </cell>
          <cell r="C41" t="str">
            <v>Авангард-Агро-Орел</v>
          </cell>
        </row>
        <row r="42">
          <cell r="A42" t="str">
            <v>ГК Доминант</v>
          </cell>
          <cell r="C42" t="str">
            <v>Авангард-Агро-Орел</v>
          </cell>
        </row>
        <row r="43">
          <cell r="A43" t="str">
            <v>ГК Доминант</v>
          </cell>
          <cell r="C43" t="str">
            <v>Авангард-Агро-Орел</v>
          </cell>
        </row>
        <row r="44">
          <cell r="A44" t="str">
            <v>ГК Доминант</v>
          </cell>
          <cell r="C44" t="str">
            <v>Авангард-Агро-Орел</v>
          </cell>
        </row>
        <row r="45">
          <cell r="A45" t="str">
            <v>ГК Доминант</v>
          </cell>
          <cell r="C45" t="str">
            <v>Авангард-Агро-Орел</v>
          </cell>
        </row>
        <row r="46">
          <cell r="A46" t="str">
            <v>Волго-Донсельхозинвест</v>
          </cell>
          <cell r="C46" t="str">
            <v>Авангард-Агро-Орел</v>
          </cell>
        </row>
        <row r="47">
          <cell r="A47" t="str">
            <v>Волго-Донсельхозинвест</v>
          </cell>
          <cell r="C47" t="str">
            <v>Авангард-Агро-Орел</v>
          </cell>
        </row>
        <row r="48">
          <cell r="A48" t="str">
            <v>Волго-Донсельхозинвест</v>
          </cell>
          <cell r="C48">
            <v>0</v>
          </cell>
        </row>
        <row r="49">
          <cell r="A49" t="str">
            <v>АПХ Мираторг</v>
          </cell>
          <cell r="C49" t="str">
            <v>ПО Нижнедевицк</v>
          </cell>
        </row>
        <row r="50">
          <cell r="A50" t="str">
            <v>АПХ Мираторг</v>
          </cell>
          <cell r="C50" t="str">
            <v>ПО Липецк Юг</v>
          </cell>
        </row>
        <row r="51">
          <cell r="A51" t="str">
            <v>АПХ Мираторг</v>
          </cell>
          <cell r="C51" t="str">
            <v>ПО Липецк Юг</v>
          </cell>
        </row>
        <row r="52">
          <cell r="A52" t="str">
            <v>АПХ Мираторг</v>
          </cell>
          <cell r="C52" t="str">
            <v>ПО Липецк Юг</v>
          </cell>
        </row>
        <row r="53">
          <cell r="A53" t="str">
            <v>АПХ Мираторг</v>
          </cell>
          <cell r="C53" t="str">
            <v>ПО Липецк Юг</v>
          </cell>
        </row>
        <row r="54">
          <cell r="A54" t="str">
            <v>АПХ Мираторг</v>
          </cell>
          <cell r="C54" t="str">
            <v>ПО Тамбов</v>
          </cell>
        </row>
        <row r="55">
          <cell r="A55" t="str">
            <v>Рос Агро</v>
          </cell>
          <cell r="C55" t="str">
            <v>ПО Орел</v>
          </cell>
        </row>
        <row r="56">
          <cell r="A56" t="str">
            <v>Рос Агро</v>
          </cell>
          <cell r="C56" t="str">
            <v>ПО Орел</v>
          </cell>
        </row>
        <row r="57">
          <cell r="A57">
            <v>0</v>
          </cell>
          <cell r="C57" t="str">
            <v>ПО Липецк Север</v>
          </cell>
        </row>
        <row r="58">
          <cell r="A58">
            <v>0</v>
          </cell>
          <cell r="C58" t="str">
            <v>Аграрная группа</v>
          </cell>
        </row>
        <row r="59">
          <cell r="A59">
            <v>0</v>
          </cell>
          <cell r="C59" t="str">
            <v>Аграрная группа</v>
          </cell>
        </row>
        <row r="60">
          <cell r="A60">
            <v>0</v>
          </cell>
          <cell r="C60" t="str">
            <v>Аграрная группа</v>
          </cell>
        </row>
        <row r="61">
          <cell r="A61">
            <v>0</v>
          </cell>
          <cell r="C61" t="str">
            <v>Аграрная группа</v>
          </cell>
        </row>
        <row r="62">
          <cell r="A62">
            <v>0</v>
          </cell>
          <cell r="C62" t="str">
            <v>Аграрная группа</v>
          </cell>
        </row>
        <row r="63">
          <cell r="A63">
            <v>0</v>
          </cell>
          <cell r="C63" t="str">
            <v>Аграрная группа</v>
          </cell>
        </row>
        <row r="64">
          <cell r="A64">
            <v>0</v>
          </cell>
          <cell r="C64" t="str">
            <v>Аграрная группа</v>
          </cell>
        </row>
        <row r="65">
          <cell r="A65">
            <v>0</v>
          </cell>
          <cell r="C65" t="str">
            <v>Аграрная группа</v>
          </cell>
        </row>
        <row r="66">
          <cell r="A66">
            <v>0</v>
          </cell>
          <cell r="C66" t="str">
            <v>ООО "Шацк Золотая Нива"</v>
          </cell>
        </row>
        <row r="67">
          <cell r="A67">
            <v>0</v>
          </cell>
          <cell r="C67" t="str">
            <v>ООО "Шацк Золотая Нива"</v>
          </cell>
        </row>
        <row r="68">
          <cell r="A68">
            <v>0</v>
          </cell>
          <cell r="C68" t="str">
            <v>ООО "Шацк Золотая Нива"</v>
          </cell>
        </row>
        <row r="69">
          <cell r="A69">
            <v>0</v>
          </cell>
          <cell r="C69" t="str">
            <v>ООО "Шацк Золотая Нива"</v>
          </cell>
        </row>
        <row r="70">
          <cell r="A70">
            <v>0</v>
          </cell>
          <cell r="C70" t="str">
            <v>ООО "Шацк Золотая Нива"</v>
          </cell>
        </row>
        <row r="71">
          <cell r="A71">
            <v>0</v>
          </cell>
          <cell r="C71" t="str">
            <v>ООО "Шацк Золотая Нива"</v>
          </cell>
        </row>
        <row r="72">
          <cell r="A72">
            <v>0</v>
          </cell>
          <cell r="C72" t="str">
            <v>ООО "Шацк Золотая Нива"</v>
          </cell>
        </row>
        <row r="73">
          <cell r="A73">
            <v>0</v>
          </cell>
          <cell r="C73" t="str">
            <v>ООО "Шацк Золотая Нива"</v>
          </cell>
        </row>
        <row r="74">
          <cell r="A74">
            <v>0</v>
          </cell>
          <cell r="C74" t="str">
            <v>ООО "Шацк Золотая Нива"</v>
          </cell>
        </row>
        <row r="75">
          <cell r="A75">
            <v>0</v>
          </cell>
          <cell r="C75" t="str">
            <v>ООО "Шацк Золотая Нива"</v>
          </cell>
        </row>
        <row r="76">
          <cell r="A76">
            <v>0</v>
          </cell>
          <cell r="C76" t="str">
            <v>ООО "Шацк Золотая Нива"</v>
          </cell>
        </row>
        <row r="77">
          <cell r="A77">
            <v>0</v>
          </cell>
          <cell r="C77" t="str">
            <v>ООО "Пичаево Золотая Нива"</v>
          </cell>
        </row>
        <row r="78">
          <cell r="A78">
            <v>0</v>
          </cell>
          <cell r="C78" t="str">
            <v>ООО "Пичаево Золотая Нива"</v>
          </cell>
        </row>
        <row r="79">
          <cell r="A79">
            <v>0</v>
          </cell>
          <cell r="C79" t="str">
            <v>ООО "Пичаево Золотая Нива"</v>
          </cell>
        </row>
        <row r="80">
          <cell r="A80">
            <v>0</v>
          </cell>
          <cell r="C80" t="str">
            <v>ООО "Пичаево Золотая Нива"</v>
          </cell>
        </row>
        <row r="81">
          <cell r="A81">
            <v>0</v>
          </cell>
          <cell r="C81" t="str">
            <v>ООО "Пичаево Золотая Нива"</v>
          </cell>
        </row>
        <row r="82">
          <cell r="A82">
            <v>0</v>
          </cell>
          <cell r="C82" t="str">
            <v>ООО "Пенза Золотая Нива"</v>
          </cell>
        </row>
        <row r="83">
          <cell r="A83">
            <v>0</v>
          </cell>
          <cell r="C83" t="str">
            <v>ООО "Пенза Золотая Нива"</v>
          </cell>
        </row>
        <row r="84">
          <cell r="A84">
            <v>0</v>
          </cell>
          <cell r="C84" t="str">
            <v>ООО "Пенза Золотая Нива"</v>
          </cell>
        </row>
        <row r="85">
          <cell r="A85">
            <v>0</v>
          </cell>
          <cell r="C85" t="str">
            <v>ООО "Пенза Золотая Нива"</v>
          </cell>
        </row>
        <row r="86">
          <cell r="A86">
            <v>0</v>
          </cell>
          <cell r="C86" t="str">
            <v>ООО "КурскАгроАктив"</v>
          </cell>
        </row>
        <row r="87">
          <cell r="A87">
            <v>0</v>
          </cell>
          <cell r="C87" t="str">
            <v>ООО "КурскАгроАктив"</v>
          </cell>
        </row>
        <row r="88">
          <cell r="A88">
            <v>0</v>
          </cell>
          <cell r="C88" t="str">
            <v>ООО "КурскАгроАктив"</v>
          </cell>
        </row>
        <row r="89">
          <cell r="A89">
            <v>0</v>
          </cell>
          <cell r="C89" t="str">
            <v>ООО "КурскАгроАктив"</v>
          </cell>
        </row>
        <row r="90">
          <cell r="A90">
            <v>0</v>
          </cell>
          <cell r="C90" t="str">
            <v>ООО "КурскАгроАктив"</v>
          </cell>
        </row>
        <row r="91">
          <cell r="A91">
            <v>0</v>
          </cell>
          <cell r="C91" t="str">
            <v>ООО "КурскАгроАктив"</v>
          </cell>
        </row>
        <row r="92">
          <cell r="A92">
            <v>0</v>
          </cell>
          <cell r="C92" t="str">
            <v>ООО "КурскАгроАктив"</v>
          </cell>
        </row>
        <row r="93">
          <cell r="A93">
            <v>0</v>
          </cell>
          <cell r="C93" t="str">
            <v>Агротерра-Тула</v>
          </cell>
        </row>
        <row r="94">
          <cell r="A94">
            <v>0</v>
          </cell>
          <cell r="C94" t="str">
            <v>Агротерра-Тула</v>
          </cell>
        </row>
        <row r="95">
          <cell r="A95">
            <v>0</v>
          </cell>
          <cell r="C95" t="str">
            <v>Агротерра-Тула</v>
          </cell>
        </row>
        <row r="96">
          <cell r="A96">
            <v>0</v>
          </cell>
          <cell r="C96" t="str">
            <v>Агротерра-Тула</v>
          </cell>
        </row>
        <row r="97">
          <cell r="A97">
            <v>0</v>
          </cell>
          <cell r="C97" t="str">
            <v>Агротерра-Тула</v>
          </cell>
        </row>
        <row r="98">
          <cell r="A98">
            <v>0</v>
          </cell>
          <cell r="C98" t="str">
            <v>АгроТерра-Рязань</v>
          </cell>
        </row>
        <row r="99">
          <cell r="A99">
            <v>0</v>
          </cell>
          <cell r="C99" t="str">
            <v>Продимекс-Пенза</v>
          </cell>
        </row>
        <row r="100">
          <cell r="A100">
            <v>0</v>
          </cell>
          <cell r="C100" t="str">
            <v>Продимекс-Пенза</v>
          </cell>
        </row>
        <row r="101">
          <cell r="A101">
            <v>0</v>
          </cell>
          <cell r="C101" t="str">
            <v>Продимекс-Пенза</v>
          </cell>
        </row>
        <row r="102">
          <cell r="A102">
            <v>0</v>
          </cell>
          <cell r="C102" t="str">
            <v>ЦЧ АПК</v>
          </cell>
        </row>
        <row r="103">
          <cell r="A103">
            <v>0</v>
          </cell>
          <cell r="C103" t="str">
            <v>ЦЧ АПК</v>
          </cell>
        </row>
        <row r="104">
          <cell r="A104">
            <v>0</v>
          </cell>
          <cell r="C104" t="str">
            <v>ЦЧ АПК</v>
          </cell>
        </row>
        <row r="105">
          <cell r="A105">
            <v>0</v>
          </cell>
          <cell r="C105" t="str">
            <v>ЦЧ АПК</v>
          </cell>
        </row>
        <row r="106">
          <cell r="A106">
            <v>0</v>
          </cell>
          <cell r="C106" t="str">
            <v>ЦЧ АПК</v>
          </cell>
        </row>
        <row r="107">
          <cell r="A107">
            <v>0</v>
          </cell>
          <cell r="C107" t="str">
            <v>ЦЧ АПК</v>
          </cell>
        </row>
        <row r="108">
          <cell r="A108">
            <v>0</v>
          </cell>
          <cell r="C108" t="str">
            <v>ЦЧ АПК</v>
          </cell>
        </row>
        <row r="109">
          <cell r="A109">
            <v>0</v>
          </cell>
          <cell r="C109" t="str">
            <v>ЦЧ АПК</v>
          </cell>
        </row>
        <row r="110">
          <cell r="A110">
            <v>0</v>
          </cell>
          <cell r="C110" t="str">
            <v>ЦЧ АПК</v>
          </cell>
        </row>
        <row r="111">
          <cell r="A111">
            <v>0</v>
          </cell>
          <cell r="C111" t="str">
            <v>ЦЧ АПК</v>
          </cell>
        </row>
        <row r="112">
          <cell r="A112">
            <v>0</v>
          </cell>
          <cell r="C112" t="str">
            <v>ЦЧ АПК</v>
          </cell>
        </row>
        <row r="113">
          <cell r="A113">
            <v>0</v>
          </cell>
          <cell r="C113" t="str">
            <v>ЦЧ АПК</v>
          </cell>
        </row>
        <row r="114">
          <cell r="A114">
            <v>0</v>
          </cell>
          <cell r="C114" t="str">
            <v>ЦЧ АПК</v>
          </cell>
        </row>
        <row r="115">
          <cell r="A115">
            <v>0</v>
          </cell>
          <cell r="C115" t="str">
            <v>ЦЧ АПК</v>
          </cell>
        </row>
        <row r="116">
          <cell r="A116">
            <v>0</v>
          </cell>
          <cell r="C116" t="str">
            <v>ЦЧ АПК</v>
          </cell>
        </row>
        <row r="117">
          <cell r="A117">
            <v>0</v>
          </cell>
          <cell r="C117" t="str">
            <v>ЦЧ АПК</v>
          </cell>
        </row>
        <row r="118">
          <cell r="A118">
            <v>0</v>
          </cell>
          <cell r="C118" t="str">
            <v>ЦЧ АПК</v>
          </cell>
        </row>
        <row r="119">
          <cell r="A119">
            <v>0</v>
          </cell>
          <cell r="C119" t="str">
            <v>ЦЧ АПК</v>
          </cell>
        </row>
        <row r="120">
          <cell r="A120">
            <v>0</v>
          </cell>
          <cell r="C120" t="str">
            <v>ЦЧ АПК</v>
          </cell>
        </row>
        <row r="121">
          <cell r="A121">
            <v>0</v>
          </cell>
          <cell r="C121" t="str">
            <v>ЦЧ АПК</v>
          </cell>
        </row>
        <row r="122">
          <cell r="A122">
            <v>0</v>
          </cell>
          <cell r="C122" t="str">
            <v>ЦЧ АПК</v>
          </cell>
        </row>
        <row r="123">
          <cell r="A123">
            <v>0</v>
          </cell>
          <cell r="C123" t="str">
            <v>ЦЧ АПК</v>
          </cell>
        </row>
        <row r="124">
          <cell r="A124">
            <v>0</v>
          </cell>
          <cell r="C124" t="str">
            <v>ЦЧ АПК</v>
          </cell>
        </row>
        <row r="125">
          <cell r="A125">
            <v>0</v>
          </cell>
          <cell r="C125" t="str">
            <v>ЦЧ АПК</v>
          </cell>
        </row>
        <row r="126">
          <cell r="A126">
            <v>0</v>
          </cell>
          <cell r="C126" t="str">
            <v>ЦЧ АПК</v>
          </cell>
        </row>
        <row r="127">
          <cell r="A127">
            <v>0</v>
          </cell>
          <cell r="C127" t="str">
            <v>ЦЧ АПК</v>
          </cell>
        </row>
        <row r="128">
          <cell r="A128">
            <v>0</v>
          </cell>
          <cell r="C128" t="str">
            <v>ЦЧ АПК</v>
          </cell>
        </row>
        <row r="129">
          <cell r="A129">
            <v>0</v>
          </cell>
          <cell r="C129" t="str">
            <v>ЦЧ АПК</v>
          </cell>
        </row>
        <row r="130">
          <cell r="A130">
            <v>0</v>
          </cell>
          <cell r="C130" t="str">
            <v>ЦЧ АПК</v>
          </cell>
        </row>
        <row r="131">
          <cell r="A131">
            <v>0</v>
          </cell>
          <cell r="C131" t="str">
            <v>ЦЧ АПК</v>
          </cell>
        </row>
        <row r="132">
          <cell r="A132">
            <v>0</v>
          </cell>
          <cell r="C132" t="str">
            <v>АФ Тамбовская</v>
          </cell>
        </row>
        <row r="133">
          <cell r="A133">
            <v>0</v>
          </cell>
          <cell r="C133" t="str">
            <v>Курск-Агро</v>
          </cell>
        </row>
        <row r="134">
          <cell r="A134">
            <v>0</v>
          </cell>
          <cell r="C134" t="str">
            <v>Курск-Агро</v>
          </cell>
        </row>
        <row r="135">
          <cell r="A135">
            <v>0</v>
          </cell>
          <cell r="C135" t="str">
            <v>Курск-Агро</v>
          </cell>
        </row>
        <row r="136">
          <cell r="A136">
            <v>0</v>
          </cell>
          <cell r="C136" t="str">
            <v>Курск-Агро</v>
          </cell>
        </row>
        <row r="137">
          <cell r="A137">
            <v>0</v>
          </cell>
          <cell r="C137" t="str">
            <v>Курск-Агро</v>
          </cell>
        </row>
        <row r="138">
          <cell r="A138">
            <v>0</v>
          </cell>
          <cell r="C138" t="str">
            <v>Курск-Агро</v>
          </cell>
        </row>
        <row r="139">
          <cell r="A139">
            <v>0</v>
          </cell>
          <cell r="C139" t="str">
            <v>Курск-Агро</v>
          </cell>
        </row>
        <row r="140">
          <cell r="A140">
            <v>0</v>
          </cell>
          <cell r="C140" t="str">
            <v>Курск-Агро</v>
          </cell>
        </row>
        <row r="141">
          <cell r="A141">
            <v>0</v>
          </cell>
          <cell r="C141" t="str">
            <v>Курск-Агро</v>
          </cell>
        </row>
        <row r="142">
          <cell r="A142">
            <v>0</v>
          </cell>
          <cell r="C142" t="str">
            <v>Курск-Агро</v>
          </cell>
        </row>
        <row r="143">
          <cell r="A143">
            <v>0</v>
          </cell>
          <cell r="C143" t="str">
            <v>Курск-Агро</v>
          </cell>
        </row>
        <row r="144">
          <cell r="A144">
            <v>0</v>
          </cell>
          <cell r="C144" t="str">
            <v>Курск-Агро</v>
          </cell>
        </row>
        <row r="145">
          <cell r="A145">
            <v>0</v>
          </cell>
          <cell r="C145" t="str">
            <v>Курск-Агро</v>
          </cell>
        </row>
        <row r="146">
          <cell r="A146">
            <v>0</v>
          </cell>
          <cell r="C146" t="str">
            <v>ЦЧ АПК АгроСервис ООО</v>
          </cell>
        </row>
        <row r="147">
          <cell r="A147">
            <v>0</v>
          </cell>
          <cell r="C147" t="str">
            <v>Мелеуз НПО ООО</v>
          </cell>
        </row>
        <row r="148">
          <cell r="A148">
            <v>0</v>
          </cell>
          <cell r="C148" t="str">
            <v>Наша Родина ПЗ ООО</v>
          </cell>
        </row>
        <row r="149">
          <cell r="A149">
            <v>0</v>
          </cell>
          <cell r="C149" t="str">
            <v>АФ Агросахар</v>
          </cell>
        </row>
        <row r="150">
          <cell r="A150">
            <v>0</v>
          </cell>
          <cell r="C150" t="str">
            <v>АФ Агросахар</v>
          </cell>
        </row>
        <row r="151">
          <cell r="A151">
            <v>0</v>
          </cell>
          <cell r="C151" t="str">
            <v>АФ Агросахар</v>
          </cell>
        </row>
        <row r="152">
          <cell r="A152">
            <v>0</v>
          </cell>
          <cell r="C152" t="str">
            <v>Племзавод Урупский АО</v>
          </cell>
        </row>
        <row r="153">
          <cell r="A153">
            <v>0</v>
          </cell>
          <cell r="C153" t="str">
            <v>Агросахар ООО</v>
          </cell>
        </row>
        <row r="154">
          <cell r="A154">
            <v>0</v>
          </cell>
          <cell r="C154" t="str">
            <v>Мелиоратор СПК ООО</v>
          </cell>
        </row>
        <row r="155">
          <cell r="A155">
            <v>0</v>
          </cell>
          <cell r="C155" t="str">
            <v>Воронежский кластер</v>
          </cell>
        </row>
        <row r="156">
          <cell r="A156">
            <v>0</v>
          </cell>
          <cell r="C156" t="str">
            <v>Воронежский кластер</v>
          </cell>
        </row>
        <row r="157">
          <cell r="A157">
            <v>0</v>
          </cell>
          <cell r="C157" t="str">
            <v>Воронежский кластер</v>
          </cell>
        </row>
        <row r="158">
          <cell r="A158">
            <v>0</v>
          </cell>
          <cell r="C158" t="str">
            <v>Воронежский кластер</v>
          </cell>
        </row>
        <row r="159">
          <cell r="A159">
            <v>0</v>
          </cell>
          <cell r="C159" t="str">
            <v>Воронежский кластер</v>
          </cell>
        </row>
        <row r="160">
          <cell r="A160">
            <v>0</v>
          </cell>
          <cell r="C160" t="str">
            <v>Курский кластер</v>
          </cell>
        </row>
        <row r="161">
          <cell r="A161">
            <v>0</v>
          </cell>
          <cell r="C161" t="str">
            <v>Липецкий кластер</v>
          </cell>
        </row>
        <row r="162">
          <cell r="A162">
            <v>0</v>
          </cell>
          <cell r="C162" t="str">
            <v>Тамбовский кластер</v>
          </cell>
        </row>
        <row r="163">
          <cell r="A163">
            <v>0</v>
          </cell>
          <cell r="C163" t="str">
            <v>РусАгро-Инвест</v>
          </cell>
        </row>
        <row r="164">
          <cell r="A164">
            <v>0</v>
          </cell>
          <cell r="C164" t="str">
            <v>РусАгро-Инвест</v>
          </cell>
        </row>
        <row r="165">
          <cell r="A165">
            <v>0</v>
          </cell>
          <cell r="C165" t="str">
            <v>РусАгро-Инвест</v>
          </cell>
        </row>
        <row r="166">
          <cell r="A166">
            <v>0</v>
          </cell>
          <cell r="C166" t="str">
            <v>РусАгро-Инвест</v>
          </cell>
        </row>
        <row r="167">
          <cell r="A167">
            <v>0</v>
          </cell>
          <cell r="C167" t="str">
            <v>РусАгро-Инвест</v>
          </cell>
        </row>
        <row r="168">
          <cell r="A168">
            <v>0</v>
          </cell>
          <cell r="C168" t="str">
            <v>РусАгро-Инвест</v>
          </cell>
        </row>
        <row r="169">
          <cell r="A169">
            <v>0</v>
          </cell>
          <cell r="C169" t="str">
            <v>РусАгро-Инвест</v>
          </cell>
        </row>
        <row r="170">
          <cell r="A170">
            <v>0</v>
          </cell>
          <cell r="C170" t="str">
            <v>РусАгро-Инвест</v>
          </cell>
        </row>
        <row r="171">
          <cell r="A171">
            <v>0</v>
          </cell>
          <cell r="C171" t="str">
            <v>РусАгро-Инвест</v>
          </cell>
        </row>
        <row r="172">
          <cell r="A172">
            <v>0</v>
          </cell>
          <cell r="C172" t="str">
            <v>РусАгро-Инвест</v>
          </cell>
        </row>
        <row r="173">
          <cell r="A173">
            <v>0</v>
          </cell>
          <cell r="C173" t="str">
            <v>РусАгро-Инвест</v>
          </cell>
        </row>
        <row r="174">
          <cell r="A174">
            <v>0</v>
          </cell>
          <cell r="C174" t="str">
            <v>РусАгро-Инвест</v>
          </cell>
        </row>
        <row r="175">
          <cell r="A175">
            <v>0</v>
          </cell>
          <cell r="C175" t="str">
            <v>РусАгро-Инвест</v>
          </cell>
        </row>
        <row r="176">
          <cell r="A176">
            <v>0</v>
          </cell>
          <cell r="C176" t="str">
            <v>РусАгро-Инвест</v>
          </cell>
        </row>
        <row r="177">
          <cell r="A177">
            <v>0</v>
          </cell>
          <cell r="C177" t="str">
            <v>РусАгро-Инвест</v>
          </cell>
        </row>
        <row r="178">
          <cell r="A178">
            <v>0</v>
          </cell>
          <cell r="C178" t="str">
            <v>РусАгро-Инвест</v>
          </cell>
        </row>
        <row r="179">
          <cell r="A179">
            <v>0</v>
          </cell>
          <cell r="C179" t="str">
            <v>РусАгро-Инвест</v>
          </cell>
        </row>
        <row r="180">
          <cell r="A180">
            <v>0</v>
          </cell>
          <cell r="C180" t="str">
            <v>Кшеньагро</v>
          </cell>
        </row>
        <row r="181">
          <cell r="A181">
            <v>0</v>
          </cell>
          <cell r="C181" t="str">
            <v>Кшеньагро</v>
          </cell>
        </row>
        <row r="182">
          <cell r="A182">
            <v>0</v>
          </cell>
          <cell r="C182" t="str">
            <v>Отрадаагро</v>
          </cell>
        </row>
        <row r="183">
          <cell r="A183">
            <v>0</v>
          </cell>
          <cell r="C183" t="str">
            <v>Отрадаагро</v>
          </cell>
        </row>
        <row r="184">
          <cell r="A184">
            <v>0</v>
          </cell>
          <cell r="C184" t="str">
            <v>Агротехнологии</v>
          </cell>
        </row>
        <row r="185">
          <cell r="A185">
            <v>0</v>
          </cell>
          <cell r="C185" t="str">
            <v>Агротехнологии</v>
          </cell>
        </row>
        <row r="186">
          <cell r="A186">
            <v>0</v>
          </cell>
          <cell r="C186" t="str">
            <v>Агротехнологии</v>
          </cell>
        </row>
        <row r="187">
          <cell r="A187">
            <v>0</v>
          </cell>
          <cell r="C187" t="str">
            <v>Агротехнологии</v>
          </cell>
        </row>
        <row r="188">
          <cell r="A188">
            <v>0</v>
          </cell>
          <cell r="C188" t="str">
            <v>Агротехнологии</v>
          </cell>
        </row>
        <row r="189">
          <cell r="A189">
            <v>0</v>
          </cell>
          <cell r="C189" t="str">
            <v>Агротехнологии</v>
          </cell>
        </row>
        <row r="190">
          <cell r="A190">
            <v>0</v>
          </cell>
          <cell r="C190" t="str">
            <v>Агротехнологии</v>
          </cell>
        </row>
        <row r="191">
          <cell r="A191">
            <v>0</v>
          </cell>
          <cell r="C191" t="str">
            <v>Агротехнологии</v>
          </cell>
        </row>
        <row r="192">
          <cell r="A192">
            <v>0</v>
          </cell>
          <cell r="C192" t="str">
            <v>Агротехнологии</v>
          </cell>
        </row>
        <row r="193">
          <cell r="A193">
            <v>0</v>
          </cell>
          <cell r="C193" t="str">
            <v>Агротехнологии</v>
          </cell>
        </row>
        <row r="194">
          <cell r="A194">
            <v>0</v>
          </cell>
          <cell r="C194" t="str">
            <v>Агротехнологии</v>
          </cell>
        </row>
        <row r="195">
          <cell r="A195">
            <v>0</v>
          </cell>
          <cell r="C195" t="str">
            <v>Агротехнологии</v>
          </cell>
        </row>
        <row r="196">
          <cell r="A196">
            <v>0</v>
          </cell>
          <cell r="C196" t="str">
            <v>ПримАгро</v>
          </cell>
        </row>
        <row r="197">
          <cell r="A197">
            <v>0</v>
          </cell>
          <cell r="C197" t="str">
            <v>Липецкое подразделение</v>
          </cell>
        </row>
        <row r="198">
          <cell r="A198">
            <v>0</v>
          </cell>
          <cell r="C198" t="str">
            <v>Липецкое подразделение</v>
          </cell>
        </row>
        <row r="199">
          <cell r="A199">
            <v>0</v>
          </cell>
          <cell r="C199" t="str">
            <v>Липецкое подразделение</v>
          </cell>
        </row>
        <row r="200">
          <cell r="A200">
            <v>0</v>
          </cell>
          <cell r="C200" t="str">
            <v>Липецкое подразделение</v>
          </cell>
        </row>
        <row r="201">
          <cell r="A201">
            <v>0</v>
          </cell>
          <cell r="C201" t="str">
            <v>Липецкое подразделение</v>
          </cell>
        </row>
        <row r="202">
          <cell r="A202">
            <v>0</v>
          </cell>
          <cell r="C202" t="str">
            <v>Липецкое подразделение</v>
          </cell>
        </row>
        <row r="203">
          <cell r="A203">
            <v>0</v>
          </cell>
          <cell r="C203" t="str">
            <v>Липецкое подразделение</v>
          </cell>
        </row>
        <row r="204">
          <cell r="A204">
            <v>0</v>
          </cell>
          <cell r="C204" t="str">
            <v>Липецкое подразделение</v>
          </cell>
        </row>
        <row r="205">
          <cell r="A205">
            <v>0</v>
          </cell>
          <cell r="C205" t="str">
            <v>Липецкое подразделение</v>
          </cell>
        </row>
        <row r="206">
          <cell r="A206">
            <v>0</v>
          </cell>
          <cell r="C206" t="str">
            <v>Тамбовское подразделение</v>
          </cell>
        </row>
        <row r="207">
          <cell r="A207">
            <v>0</v>
          </cell>
          <cell r="C207" t="str">
            <v>Тамбовское подразделение</v>
          </cell>
        </row>
        <row r="208">
          <cell r="A208">
            <v>0</v>
          </cell>
          <cell r="C208" t="str">
            <v>Тамбовское подразделение</v>
          </cell>
        </row>
        <row r="209">
          <cell r="A209">
            <v>0</v>
          </cell>
          <cell r="C209" t="str">
            <v>Воронежское подразделение</v>
          </cell>
        </row>
        <row r="210">
          <cell r="A210">
            <v>0</v>
          </cell>
          <cell r="C210" t="str">
            <v>Воронежское подразделение</v>
          </cell>
        </row>
        <row r="211">
          <cell r="A211">
            <v>0</v>
          </cell>
          <cell r="C211" t="str">
            <v>Воронежское подразделение</v>
          </cell>
        </row>
        <row r="212">
          <cell r="A212">
            <v>0</v>
          </cell>
          <cell r="C212" t="str">
            <v>Краснодарское подразделение</v>
          </cell>
        </row>
        <row r="213">
          <cell r="A213">
            <v>0</v>
          </cell>
          <cell r="C213" t="str">
            <v>Краснодарское подразделение</v>
          </cell>
        </row>
        <row r="214">
          <cell r="A214">
            <v>0</v>
          </cell>
          <cell r="C214" t="str">
            <v>Краснодарское подразделение</v>
          </cell>
        </row>
        <row r="215">
          <cell r="A215">
            <v>0</v>
          </cell>
          <cell r="C215" t="str">
            <v>Алтайское подразделение</v>
          </cell>
        </row>
        <row r="216">
          <cell r="A216">
            <v>0</v>
          </cell>
          <cell r="C216" t="str">
            <v>Алтайское подразделение</v>
          </cell>
        </row>
        <row r="217">
          <cell r="A217">
            <v>0</v>
          </cell>
          <cell r="C217" t="str">
            <v>УК АГРО-Инвест</v>
          </cell>
        </row>
        <row r="218">
          <cell r="A218">
            <v>0</v>
          </cell>
          <cell r="C218" t="str">
            <v>УК АГРО-Инвест</v>
          </cell>
        </row>
        <row r="219">
          <cell r="A219">
            <v>0</v>
          </cell>
          <cell r="C219" t="str">
            <v>УК АГРО-Инвест</v>
          </cell>
        </row>
        <row r="220">
          <cell r="A220">
            <v>0</v>
          </cell>
          <cell r="C220" t="str">
            <v>УК АГРО-Инвест</v>
          </cell>
        </row>
        <row r="221">
          <cell r="A221">
            <v>0</v>
          </cell>
          <cell r="C221" t="str">
            <v>УК АГРО-Инвест</v>
          </cell>
        </row>
        <row r="222">
          <cell r="A222">
            <v>0</v>
          </cell>
          <cell r="C222" t="str">
            <v>УК АГРО-Инвест</v>
          </cell>
        </row>
        <row r="223">
          <cell r="A223">
            <v>0</v>
          </cell>
          <cell r="C223" t="str">
            <v>УК АГРО-Инвест</v>
          </cell>
        </row>
        <row r="224">
          <cell r="A224">
            <v>0</v>
          </cell>
          <cell r="C224" t="str">
            <v>УК АГРО-Инвест</v>
          </cell>
        </row>
        <row r="225">
          <cell r="A225">
            <v>0</v>
          </cell>
          <cell r="C225" t="str">
            <v>ЛАПК</v>
          </cell>
        </row>
        <row r="226">
          <cell r="A226">
            <v>0</v>
          </cell>
          <cell r="C226" t="str">
            <v>ЛАПК</v>
          </cell>
        </row>
        <row r="227">
          <cell r="A227">
            <v>0</v>
          </cell>
          <cell r="C227" t="str">
            <v>ЛАПК</v>
          </cell>
        </row>
        <row r="228">
          <cell r="A228">
            <v>0</v>
          </cell>
          <cell r="C228" t="str">
            <v>ЛАПК</v>
          </cell>
        </row>
        <row r="229">
          <cell r="A229">
            <v>0</v>
          </cell>
          <cell r="C229" t="str">
            <v>ВАПК</v>
          </cell>
        </row>
        <row r="230">
          <cell r="A230">
            <v>0</v>
          </cell>
          <cell r="C230" t="str">
            <v>ВАПК</v>
          </cell>
        </row>
        <row r="231">
          <cell r="A231">
            <v>0</v>
          </cell>
          <cell r="C231" t="str">
            <v>ВАПК</v>
          </cell>
        </row>
        <row r="232">
          <cell r="A232">
            <v>0</v>
          </cell>
          <cell r="C232" t="str">
            <v>ВАПК</v>
          </cell>
        </row>
        <row r="233">
          <cell r="A233">
            <v>0</v>
          </cell>
          <cell r="C233" t="str">
            <v>АХИ</v>
          </cell>
        </row>
        <row r="234">
          <cell r="A234">
            <v>0</v>
          </cell>
          <cell r="C234" t="str">
            <v>АХИ</v>
          </cell>
        </row>
        <row r="235">
          <cell r="A235">
            <v>0</v>
          </cell>
          <cell r="C235" t="str">
            <v>АХИ</v>
          </cell>
        </row>
        <row r="236">
          <cell r="A236">
            <v>0</v>
          </cell>
          <cell r="C236" t="str">
            <v>АХИ</v>
          </cell>
        </row>
        <row r="237">
          <cell r="A237">
            <v>0</v>
          </cell>
          <cell r="C237" t="str">
            <v>ПЗК Юг</v>
          </cell>
        </row>
        <row r="238">
          <cell r="A238">
            <v>0</v>
          </cell>
          <cell r="C238" t="str">
            <v>ПЗК Юг</v>
          </cell>
        </row>
        <row r="239">
          <cell r="A239">
            <v>0</v>
          </cell>
          <cell r="C239" t="str">
            <v>ПЗК Юг</v>
          </cell>
        </row>
        <row r="240">
          <cell r="A240">
            <v>0</v>
          </cell>
          <cell r="C240" t="str">
            <v>ПЗК Север</v>
          </cell>
        </row>
        <row r="241">
          <cell r="A241">
            <v>0</v>
          </cell>
          <cell r="C241" t="str">
            <v>ПЗК Север</v>
          </cell>
        </row>
        <row r="242">
          <cell r="A242">
            <v>0</v>
          </cell>
          <cell r="C242" t="str">
            <v>ПЗК Север</v>
          </cell>
        </row>
        <row r="243">
          <cell r="A243">
            <v>0</v>
          </cell>
          <cell r="C243" t="str">
            <v>Мираторг Орел</v>
          </cell>
        </row>
        <row r="244">
          <cell r="A244">
            <v>0</v>
          </cell>
          <cell r="C244" t="str">
            <v>Мираторг Орел</v>
          </cell>
        </row>
        <row r="245">
          <cell r="A245">
            <v>0</v>
          </cell>
          <cell r="C245" t="str">
            <v>Мираторг Орел</v>
          </cell>
        </row>
        <row r="246">
          <cell r="A246">
            <v>0</v>
          </cell>
          <cell r="C246" t="str">
            <v>Мираторг Орел</v>
          </cell>
        </row>
        <row r="247">
          <cell r="A247">
            <v>0</v>
          </cell>
          <cell r="C247" t="str">
            <v>Мираторг Орел</v>
          </cell>
        </row>
        <row r="248">
          <cell r="A248">
            <v>0</v>
          </cell>
          <cell r="C248" t="str">
            <v>Мираторг Орел</v>
          </cell>
        </row>
        <row r="249">
          <cell r="A249">
            <v>0</v>
          </cell>
          <cell r="C249" t="str">
            <v>Мираторг Орел</v>
          </cell>
        </row>
        <row r="250">
          <cell r="A250">
            <v>0</v>
          </cell>
          <cell r="C250" t="str">
            <v>БМК</v>
          </cell>
        </row>
        <row r="251">
          <cell r="A251">
            <v>0</v>
          </cell>
          <cell r="C251" t="str">
            <v>БМК</v>
          </cell>
        </row>
        <row r="252">
          <cell r="A252">
            <v>0</v>
          </cell>
          <cell r="C252" t="str">
            <v>БМК</v>
          </cell>
        </row>
        <row r="253">
          <cell r="A253">
            <v>0</v>
          </cell>
          <cell r="C253" t="str">
            <v>БМК</v>
          </cell>
        </row>
        <row r="254">
          <cell r="A254">
            <v>0</v>
          </cell>
          <cell r="C254" t="str">
            <v>БМК</v>
          </cell>
        </row>
        <row r="255">
          <cell r="A255">
            <v>0</v>
          </cell>
          <cell r="C255" t="str">
            <v>БМК</v>
          </cell>
        </row>
        <row r="256">
          <cell r="A256">
            <v>0</v>
          </cell>
          <cell r="C256" t="str">
            <v>БМК</v>
          </cell>
        </row>
        <row r="257">
          <cell r="A257">
            <v>0</v>
          </cell>
          <cell r="C257" t="str">
            <v>БМК</v>
          </cell>
        </row>
        <row r="258">
          <cell r="A258">
            <v>0</v>
          </cell>
          <cell r="C258" t="str">
            <v>БМК</v>
          </cell>
        </row>
        <row r="259">
          <cell r="A259">
            <v>0</v>
          </cell>
          <cell r="C259" t="str">
            <v>КМК</v>
          </cell>
        </row>
        <row r="260">
          <cell r="A260">
            <v>0</v>
          </cell>
          <cell r="C260" t="str">
            <v>КМК</v>
          </cell>
        </row>
        <row r="261">
          <cell r="A261">
            <v>0</v>
          </cell>
          <cell r="C261" t="str">
            <v>Пенза</v>
          </cell>
        </row>
        <row r="262">
          <cell r="A262">
            <v>0</v>
          </cell>
          <cell r="C262" t="str">
            <v>Пенза</v>
          </cell>
        </row>
        <row r="263">
          <cell r="A263">
            <v>0</v>
          </cell>
          <cell r="C263" t="str">
            <v>Пенза</v>
          </cell>
        </row>
        <row r="264">
          <cell r="A264">
            <v>0</v>
          </cell>
          <cell r="C264" t="str">
            <v>Пенза</v>
          </cell>
        </row>
        <row r="265">
          <cell r="A265">
            <v>0</v>
          </cell>
          <cell r="C265" t="str">
            <v>Воронежская</v>
          </cell>
        </row>
        <row r="266">
          <cell r="A266" t="str">
            <v>АСБ</v>
          </cell>
          <cell r="C266" t="str">
            <v>ЮАГ МАГ</v>
          </cell>
        </row>
        <row r="267">
          <cell r="A267" t="str">
            <v>АСБ</v>
          </cell>
          <cell r="C267" t="str">
            <v>ЮАГ МАГ</v>
          </cell>
        </row>
        <row r="268">
          <cell r="A268" t="str">
            <v>АСБ</v>
          </cell>
          <cell r="C268" t="str">
            <v>ЮАГ МАГ</v>
          </cell>
        </row>
        <row r="269">
          <cell r="A269" t="str">
            <v>АСБ</v>
          </cell>
          <cell r="C269" t="str">
            <v>ЮАГ МАГ</v>
          </cell>
        </row>
        <row r="270">
          <cell r="A270" t="str">
            <v>АСБ</v>
          </cell>
          <cell r="C270" t="str">
            <v>ЮАГ МАГ</v>
          </cell>
        </row>
        <row r="271">
          <cell r="A271" t="str">
            <v>АСБ</v>
          </cell>
          <cell r="C271" t="str">
            <v>ЮАГ ГАГ</v>
          </cell>
        </row>
        <row r="272">
          <cell r="A272">
            <v>0</v>
          </cell>
          <cell r="C272" t="str">
            <v>ЮАГ ГАГ</v>
          </cell>
        </row>
        <row r="273">
          <cell r="A273">
            <v>0</v>
          </cell>
          <cell r="C273" t="str">
            <v>ЮАГ ГАГ</v>
          </cell>
        </row>
        <row r="274">
          <cell r="A274">
            <v>0</v>
          </cell>
          <cell r="C274" t="str">
            <v>ЮАГ ГАГ</v>
          </cell>
        </row>
        <row r="275">
          <cell r="A275">
            <v>0</v>
          </cell>
          <cell r="C275" t="str">
            <v>ЮАГ ГАГ</v>
          </cell>
        </row>
        <row r="276">
          <cell r="A276">
            <v>0</v>
          </cell>
          <cell r="C276" t="str">
            <v>ЮАГ ГАГ</v>
          </cell>
        </row>
        <row r="277">
          <cell r="A277">
            <v>0</v>
          </cell>
          <cell r="C277" t="str">
            <v>ЮАГ УАГ</v>
          </cell>
        </row>
        <row r="278">
          <cell r="A278">
            <v>0</v>
          </cell>
          <cell r="C278" t="str">
            <v>ЮАГ УАГ</v>
          </cell>
        </row>
        <row r="279">
          <cell r="A279">
            <v>0</v>
          </cell>
          <cell r="C279" t="str">
            <v>ЮАГ УАГ</v>
          </cell>
        </row>
        <row r="280">
          <cell r="A280">
            <v>0</v>
          </cell>
          <cell r="C280" t="str">
            <v>ЮАГ УАГ</v>
          </cell>
        </row>
        <row r="281">
          <cell r="A281">
            <v>0</v>
          </cell>
          <cell r="C281" t="str">
            <v>ЮВАГ УАГ</v>
          </cell>
        </row>
        <row r="282">
          <cell r="A282">
            <v>0</v>
          </cell>
          <cell r="C282" t="str">
            <v>ЮВАГ УАГ</v>
          </cell>
        </row>
        <row r="283">
          <cell r="A283">
            <v>0</v>
          </cell>
          <cell r="C283" t="str">
            <v>ЮВАГ УАГ</v>
          </cell>
        </row>
        <row r="284">
          <cell r="A284">
            <v>0</v>
          </cell>
          <cell r="C284" t="str">
            <v>ЮВАГ УАГ</v>
          </cell>
        </row>
        <row r="285">
          <cell r="A285">
            <v>0</v>
          </cell>
          <cell r="C285" t="str">
            <v>ЮВАГ ТАГ</v>
          </cell>
        </row>
        <row r="286">
          <cell r="A286">
            <v>0</v>
          </cell>
          <cell r="C286" t="str">
            <v>ЮВАГ ТАГ</v>
          </cell>
        </row>
        <row r="287">
          <cell r="A287">
            <v>0</v>
          </cell>
          <cell r="C287" t="str">
            <v>ЮВАГ ТАГ</v>
          </cell>
        </row>
        <row r="288">
          <cell r="A288">
            <v>0</v>
          </cell>
          <cell r="C288" t="str">
            <v>ЮВАГ ТАГ</v>
          </cell>
        </row>
        <row r="289">
          <cell r="A289">
            <v>0</v>
          </cell>
          <cell r="C289" t="str">
            <v>ЮВАГ ТАГ</v>
          </cell>
        </row>
        <row r="290">
          <cell r="A290">
            <v>0</v>
          </cell>
          <cell r="C290" t="str">
            <v>ЮВАГ ТАГ</v>
          </cell>
        </row>
        <row r="291">
          <cell r="A291">
            <v>0</v>
          </cell>
          <cell r="C291" t="str">
            <v>ЮВАГ ТАГ</v>
          </cell>
        </row>
        <row r="292">
          <cell r="A292">
            <v>0</v>
          </cell>
          <cell r="C292" t="str">
            <v>ЮВАГ ПАГ</v>
          </cell>
        </row>
        <row r="293">
          <cell r="A293">
            <v>0</v>
          </cell>
          <cell r="C293" t="str">
            <v>ЮВАГ ПАГ</v>
          </cell>
        </row>
        <row r="294">
          <cell r="A294">
            <v>0</v>
          </cell>
          <cell r="C294" t="str">
            <v>ЮВАГ ПАГ</v>
          </cell>
        </row>
        <row r="295">
          <cell r="A295">
            <v>0</v>
          </cell>
          <cell r="C295" t="str">
            <v>ЮВАГ ПАГ</v>
          </cell>
        </row>
        <row r="296">
          <cell r="A296">
            <v>0</v>
          </cell>
          <cell r="C296" t="str">
            <v>ЮВАГ ПАГ</v>
          </cell>
        </row>
      </sheetData>
      <sheetData sheetId="17">
        <row r="1">
          <cell r="A1" t="str">
            <v>Область</v>
          </cell>
        </row>
        <row r="2">
          <cell r="A2" t="str">
            <v>Алтайский край</v>
          </cell>
        </row>
        <row r="3">
          <cell r="A3" t="str">
            <v>Алтайский край</v>
          </cell>
        </row>
        <row r="4">
          <cell r="A4" t="str">
            <v>Алтайский край</v>
          </cell>
        </row>
        <row r="5">
          <cell r="A5" t="str">
            <v>Алтайский край</v>
          </cell>
        </row>
        <row r="6">
          <cell r="A6" t="str">
            <v>Алтайский край</v>
          </cell>
        </row>
        <row r="7">
          <cell r="A7" t="str">
            <v>Алтайский край</v>
          </cell>
        </row>
        <row r="8">
          <cell r="A8" t="str">
            <v>Алтайский край</v>
          </cell>
        </row>
        <row r="9">
          <cell r="A9" t="str">
            <v>Алтайский край</v>
          </cell>
        </row>
        <row r="10">
          <cell r="A10" t="str">
            <v>Алтайский край</v>
          </cell>
        </row>
        <row r="11">
          <cell r="A11" t="str">
            <v>Алтайский край</v>
          </cell>
        </row>
        <row r="12">
          <cell r="A12" t="str">
            <v>Алтайский край</v>
          </cell>
        </row>
        <row r="13">
          <cell r="A13" t="str">
            <v>Алтайский край</v>
          </cell>
        </row>
        <row r="14">
          <cell r="A14" t="str">
            <v>Алтайский край</v>
          </cell>
        </row>
        <row r="15">
          <cell r="A15" t="str">
            <v>Алтайский край</v>
          </cell>
        </row>
        <row r="16">
          <cell r="A16" t="str">
            <v>Алтайский край</v>
          </cell>
        </row>
        <row r="17">
          <cell r="A17" t="str">
            <v>Алтайский край</v>
          </cell>
        </row>
        <row r="18">
          <cell r="A18" t="str">
            <v>Алтайский край</v>
          </cell>
        </row>
        <row r="19">
          <cell r="A19" t="str">
            <v>Алтайский край</v>
          </cell>
        </row>
        <row r="20">
          <cell r="A20" t="str">
            <v>Алтайский край</v>
          </cell>
        </row>
        <row r="21">
          <cell r="A21" t="str">
            <v>Алтайский край</v>
          </cell>
        </row>
        <row r="22">
          <cell r="A22" t="str">
            <v>Алтайский край</v>
          </cell>
        </row>
        <row r="23">
          <cell r="A23" t="str">
            <v>Алтайский край</v>
          </cell>
        </row>
        <row r="24">
          <cell r="A24" t="str">
            <v>Алтайский край</v>
          </cell>
        </row>
        <row r="25">
          <cell r="A25" t="str">
            <v>Алтайский край</v>
          </cell>
        </row>
        <row r="26">
          <cell r="A26" t="str">
            <v>Алтайский край</v>
          </cell>
        </row>
        <row r="27">
          <cell r="A27" t="str">
            <v>Алтайский край</v>
          </cell>
        </row>
        <row r="28">
          <cell r="A28" t="str">
            <v>Алтайский край</v>
          </cell>
        </row>
        <row r="29">
          <cell r="A29" t="str">
            <v>Алтайский край</v>
          </cell>
        </row>
        <row r="30">
          <cell r="A30" t="str">
            <v>Алтайский край</v>
          </cell>
        </row>
        <row r="31">
          <cell r="A31" t="str">
            <v>Алтайский край</v>
          </cell>
        </row>
        <row r="32">
          <cell r="A32" t="str">
            <v>Алтайский край</v>
          </cell>
        </row>
        <row r="33">
          <cell r="A33" t="str">
            <v>Алтайский край</v>
          </cell>
        </row>
        <row r="34">
          <cell r="A34" t="str">
            <v>Алтайский край</v>
          </cell>
        </row>
        <row r="35">
          <cell r="A35" t="str">
            <v>Алтайский край</v>
          </cell>
        </row>
        <row r="36">
          <cell r="A36" t="str">
            <v>Алтайский край</v>
          </cell>
        </row>
        <row r="37">
          <cell r="A37" t="str">
            <v>Алтайский край</v>
          </cell>
        </row>
        <row r="38">
          <cell r="A38" t="str">
            <v>Алтайский край</v>
          </cell>
        </row>
        <row r="39">
          <cell r="A39" t="str">
            <v>Алтайский край</v>
          </cell>
        </row>
        <row r="40">
          <cell r="A40" t="str">
            <v>Алтайский край</v>
          </cell>
        </row>
        <row r="41">
          <cell r="A41" t="str">
            <v>Алтайский край</v>
          </cell>
        </row>
        <row r="42">
          <cell r="A42" t="str">
            <v>Алтайский край</v>
          </cell>
        </row>
        <row r="43">
          <cell r="A43" t="str">
            <v>Алтайский край</v>
          </cell>
        </row>
        <row r="44">
          <cell r="A44" t="str">
            <v>Алтайский край</v>
          </cell>
        </row>
        <row r="45">
          <cell r="A45" t="str">
            <v>Алтайский край</v>
          </cell>
        </row>
        <row r="46">
          <cell r="A46" t="str">
            <v>Алтайский край</v>
          </cell>
        </row>
        <row r="47">
          <cell r="A47" t="str">
            <v>Алтайский край</v>
          </cell>
        </row>
        <row r="48">
          <cell r="A48" t="str">
            <v>Алтайский край</v>
          </cell>
        </row>
        <row r="49">
          <cell r="A49" t="str">
            <v>Алтайский край</v>
          </cell>
        </row>
        <row r="50">
          <cell r="A50" t="str">
            <v>Алтайский край</v>
          </cell>
        </row>
        <row r="51">
          <cell r="A51" t="str">
            <v>Алтайский край</v>
          </cell>
        </row>
        <row r="52">
          <cell r="A52" t="str">
            <v>Алтайский край</v>
          </cell>
        </row>
        <row r="53">
          <cell r="A53" t="str">
            <v>Алтайский край</v>
          </cell>
        </row>
        <row r="54">
          <cell r="A54" t="str">
            <v>Алтайский край</v>
          </cell>
        </row>
        <row r="55">
          <cell r="A55" t="str">
            <v>Алтайский край</v>
          </cell>
        </row>
        <row r="56">
          <cell r="A56" t="str">
            <v>Алтайский край</v>
          </cell>
        </row>
        <row r="57">
          <cell r="A57" t="str">
            <v>Алтайский край</v>
          </cell>
        </row>
        <row r="58">
          <cell r="A58" t="str">
            <v>Алтайский край</v>
          </cell>
        </row>
        <row r="59">
          <cell r="A59" t="str">
            <v>Алтайский край</v>
          </cell>
        </row>
        <row r="60">
          <cell r="A60" t="str">
            <v>Алтайский край</v>
          </cell>
        </row>
        <row r="61">
          <cell r="A61" t="str">
            <v>Белгородская область</v>
          </cell>
        </row>
        <row r="62">
          <cell r="A62" t="str">
            <v>Белгородская область</v>
          </cell>
        </row>
        <row r="63">
          <cell r="A63" t="str">
            <v>Белгородская область</v>
          </cell>
        </row>
        <row r="64">
          <cell r="A64" t="str">
            <v>Белгородская область</v>
          </cell>
        </row>
        <row r="65">
          <cell r="A65" t="str">
            <v>Белгородская область</v>
          </cell>
        </row>
        <row r="66">
          <cell r="A66" t="str">
            <v>Белгородская область</v>
          </cell>
        </row>
        <row r="67">
          <cell r="A67" t="str">
            <v>Белгородская область</v>
          </cell>
        </row>
        <row r="68">
          <cell r="A68" t="str">
            <v>Белгородская область</v>
          </cell>
        </row>
        <row r="69">
          <cell r="A69" t="str">
            <v>Белгородская область</v>
          </cell>
        </row>
        <row r="70">
          <cell r="A70" t="str">
            <v>Белгородская область</v>
          </cell>
        </row>
        <row r="71">
          <cell r="A71" t="str">
            <v>Белгородская область</v>
          </cell>
        </row>
        <row r="72">
          <cell r="A72" t="str">
            <v>Белгородская область</v>
          </cell>
        </row>
        <row r="73">
          <cell r="A73" t="str">
            <v>Белгородская область</v>
          </cell>
        </row>
        <row r="74">
          <cell r="A74" t="str">
            <v>Белгородская область</v>
          </cell>
        </row>
        <row r="75">
          <cell r="A75" t="str">
            <v>Белгородская область</v>
          </cell>
        </row>
        <row r="76">
          <cell r="A76" t="str">
            <v>Белгородская область</v>
          </cell>
        </row>
        <row r="77">
          <cell r="A77" t="str">
            <v>Белгородская область</v>
          </cell>
        </row>
        <row r="78">
          <cell r="A78" t="str">
            <v>Белгородская область</v>
          </cell>
        </row>
        <row r="79">
          <cell r="A79" t="str">
            <v>Белгородская область</v>
          </cell>
        </row>
        <row r="80">
          <cell r="A80" t="str">
            <v>Белгородская область</v>
          </cell>
        </row>
        <row r="81">
          <cell r="A81" t="str">
            <v>Белгородская область</v>
          </cell>
        </row>
        <row r="82">
          <cell r="A82" t="str">
            <v>Брянская область</v>
          </cell>
        </row>
        <row r="83">
          <cell r="A83" t="str">
            <v>Брянская область</v>
          </cell>
        </row>
        <row r="84">
          <cell r="A84" t="str">
            <v>Брянская область</v>
          </cell>
        </row>
        <row r="85">
          <cell r="A85" t="str">
            <v>Брянская область</v>
          </cell>
        </row>
        <row r="86">
          <cell r="A86" t="str">
            <v>Брянская область</v>
          </cell>
        </row>
        <row r="87">
          <cell r="A87" t="str">
            <v>Брянская область</v>
          </cell>
        </row>
        <row r="88">
          <cell r="A88" t="str">
            <v>Брянская область</v>
          </cell>
        </row>
        <row r="89">
          <cell r="A89" t="str">
            <v>Брянская область</v>
          </cell>
        </row>
        <row r="90">
          <cell r="A90" t="str">
            <v>Брянская область</v>
          </cell>
        </row>
        <row r="91">
          <cell r="A91" t="str">
            <v>Брянская область</v>
          </cell>
        </row>
        <row r="92">
          <cell r="A92" t="str">
            <v>Брянская область</v>
          </cell>
        </row>
        <row r="93">
          <cell r="A93" t="str">
            <v>Брянская область</v>
          </cell>
        </row>
        <row r="94">
          <cell r="A94" t="str">
            <v>Брянская область</v>
          </cell>
        </row>
        <row r="95">
          <cell r="A95" t="str">
            <v>Брянская область</v>
          </cell>
        </row>
        <row r="96">
          <cell r="A96" t="str">
            <v>Брянская область</v>
          </cell>
        </row>
        <row r="97">
          <cell r="A97" t="str">
            <v>Брянская область</v>
          </cell>
        </row>
        <row r="98">
          <cell r="A98" t="str">
            <v>Брянская область</v>
          </cell>
        </row>
        <row r="99">
          <cell r="A99" t="str">
            <v>Брянская область</v>
          </cell>
        </row>
        <row r="100">
          <cell r="A100" t="str">
            <v>Брянская область</v>
          </cell>
        </row>
        <row r="101">
          <cell r="A101" t="str">
            <v>Брянская область</v>
          </cell>
        </row>
        <row r="102">
          <cell r="A102" t="str">
            <v>Брянская область</v>
          </cell>
        </row>
        <row r="103">
          <cell r="A103" t="str">
            <v>Брянская область</v>
          </cell>
        </row>
        <row r="104">
          <cell r="A104" t="str">
            <v>Брянская область</v>
          </cell>
        </row>
        <row r="105">
          <cell r="A105" t="str">
            <v>Брянская область</v>
          </cell>
        </row>
        <row r="106">
          <cell r="A106" t="str">
            <v>Брянская область</v>
          </cell>
        </row>
        <row r="107">
          <cell r="A107" t="str">
            <v>Брянская область</v>
          </cell>
        </row>
        <row r="108">
          <cell r="A108" t="str">
            <v>Брянская область</v>
          </cell>
        </row>
        <row r="109">
          <cell r="A109" t="str">
            <v>Воронежская область</v>
          </cell>
        </row>
        <row r="110">
          <cell r="A110" t="str">
            <v>Воронежская область</v>
          </cell>
        </row>
        <row r="111">
          <cell r="A111" t="str">
            <v>Воронежская область</v>
          </cell>
        </row>
        <row r="112">
          <cell r="A112" t="str">
            <v>Воронежская область</v>
          </cell>
        </row>
        <row r="113">
          <cell r="A113" t="str">
            <v>Воронежская область</v>
          </cell>
        </row>
        <row r="114">
          <cell r="A114" t="str">
            <v>Воронежская область</v>
          </cell>
        </row>
        <row r="115">
          <cell r="A115" t="str">
            <v>Воронежская область</v>
          </cell>
        </row>
        <row r="116">
          <cell r="A116" t="str">
            <v>Воронежская область</v>
          </cell>
        </row>
        <row r="117">
          <cell r="A117" t="str">
            <v>Воронежская область</v>
          </cell>
        </row>
        <row r="118">
          <cell r="A118" t="str">
            <v>Воронежская область</v>
          </cell>
        </row>
        <row r="119">
          <cell r="A119" t="str">
            <v>Воронежская область</v>
          </cell>
        </row>
        <row r="120">
          <cell r="A120" t="str">
            <v>Воронежская область</v>
          </cell>
        </row>
        <row r="121">
          <cell r="A121" t="str">
            <v>Воронежская область</v>
          </cell>
        </row>
        <row r="122">
          <cell r="A122" t="str">
            <v>Воронежская область</v>
          </cell>
        </row>
        <row r="123">
          <cell r="A123" t="str">
            <v>Воронежская область</v>
          </cell>
        </row>
        <row r="124">
          <cell r="A124" t="str">
            <v>Воронежская область</v>
          </cell>
        </row>
        <row r="125">
          <cell r="A125" t="str">
            <v>Воронежская область</v>
          </cell>
        </row>
        <row r="126">
          <cell r="A126" t="str">
            <v>Воронежская область</v>
          </cell>
        </row>
        <row r="127">
          <cell r="A127" t="str">
            <v>Воронежская область</v>
          </cell>
        </row>
        <row r="128">
          <cell r="A128" t="str">
            <v>Воронежская область</v>
          </cell>
        </row>
        <row r="129">
          <cell r="A129" t="str">
            <v>Воронежская область</v>
          </cell>
        </row>
        <row r="130">
          <cell r="A130" t="str">
            <v>Воронежская область</v>
          </cell>
        </row>
        <row r="131">
          <cell r="A131" t="str">
            <v>Воронежская область</v>
          </cell>
        </row>
        <row r="132">
          <cell r="A132" t="str">
            <v>Воронежская область</v>
          </cell>
        </row>
        <row r="133">
          <cell r="A133" t="str">
            <v>Воронежская область</v>
          </cell>
        </row>
        <row r="134">
          <cell r="A134" t="str">
            <v>Воронежская область</v>
          </cell>
        </row>
        <row r="135">
          <cell r="A135" t="str">
            <v>Воронежская область</v>
          </cell>
        </row>
        <row r="136">
          <cell r="A136" t="str">
            <v>Воронежская область</v>
          </cell>
        </row>
        <row r="137">
          <cell r="A137" t="str">
            <v>Воронежская область</v>
          </cell>
        </row>
        <row r="138">
          <cell r="A138" t="str">
            <v>Воронежская область</v>
          </cell>
        </row>
        <row r="139">
          <cell r="A139" t="str">
            <v>Воронежская область</v>
          </cell>
        </row>
        <row r="140">
          <cell r="A140" t="str">
            <v>Кабардино-Балкарская Республика</v>
          </cell>
        </row>
        <row r="141">
          <cell r="A141" t="str">
            <v>Кабардино-Балкарская Республика</v>
          </cell>
        </row>
        <row r="142">
          <cell r="A142" t="str">
            <v>Кабардино-Балкарская Республика</v>
          </cell>
        </row>
        <row r="143">
          <cell r="A143" t="str">
            <v>Кабардино-Балкарская Республика</v>
          </cell>
        </row>
        <row r="144">
          <cell r="A144" t="str">
            <v>Кабардино-Балкарская Республика</v>
          </cell>
        </row>
        <row r="145">
          <cell r="A145" t="str">
            <v>Кабардино-Балкарская Республика</v>
          </cell>
        </row>
        <row r="146">
          <cell r="A146" t="str">
            <v>Кабардино-Балкарская Республика</v>
          </cell>
        </row>
        <row r="147">
          <cell r="A147" t="str">
            <v>Кабардино-Балкарская Республика</v>
          </cell>
        </row>
        <row r="148">
          <cell r="A148" t="str">
            <v>Кабардино-Балкарская Республика</v>
          </cell>
        </row>
        <row r="149">
          <cell r="A149" t="str">
            <v>Кабардино-Балкарская Республика</v>
          </cell>
        </row>
        <row r="150">
          <cell r="A150" t="str">
            <v>Калининградская область</v>
          </cell>
        </row>
        <row r="151">
          <cell r="A151" t="str">
            <v>Калининградская область</v>
          </cell>
        </row>
        <row r="152">
          <cell r="A152" t="str">
            <v>Калининградская область</v>
          </cell>
        </row>
        <row r="153">
          <cell r="A153" t="str">
            <v>Калининградская область</v>
          </cell>
        </row>
        <row r="154">
          <cell r="A154" t="str">
            <v>Калининградская область</v>
          </cell>
        </row>
        <row r="155">
          <cell r="A155" t="str">
            <v>Калининградская область</v>
          </cell>
        </row>
        <row r="156">
          <cell r="A156" t="str">
            <v>Калининградская область</v>
          </cell>
        </row>
        <row r="157">
          <cell r="A157" t="str">
            <v>Калининградская область</v>
          </cell>
        </row>
        <row r="158">
          <cell r="A158" t="str">
            <v>Калининградская область</v>
          </cell>
        </row>
        <row r="159">
          <cell r="A159" t="str">
            <v>Калининградская область</v>
          </cell>
        </row>
        <row r="160">
          <cell r="A160" t="str">
            <v>Калининградская область</v>
          </cell>
        </row>
        <row r="161">
          <cell r="A161" t="str">
            <v>Калининградская область</v>
          </cell>
        </row>
        <row r="162">
          <cell r="A162" t="str">
            <v>Калининградская область</v>
          </cell>
        </row>
        <row r="163">
          <cell r="A163" t="str">
            <v>Калининградская область</v>
          </cell>
        </row>
        <row r="164">
          <cell r="A164" t="str">
            <v>Калининградская область</v>
          </cell>
        </row>
        <row r="165">
          <cell r="A165" t="str">
            <v>Карачаево-Черкесская Республика</v>
          </cell>
        </row>
        <row r="166">
          <cell r="A166" t="str">
            <v>Карачаево-Черкесская Республика</v>
          </cell>
        </row>
        <row r="167">
          <cell r="A167" t="str">
            <v>Карачаево-Черкесская Республика</v>
          </cell>
        </row>
        <row r="168">
          <cell r="A168" t="str">
            <v>Карачаево-Черкесская Республика</v>
          </cell>
        </row>
        <row r="169">
          <cell r="A169" t="str">
            <v>Карачаево-Черкесская Республика</v>
          </cell>
        </row>
        <row r="170">
          <cell r="A170" t="str">
            <v>Карачаево-Черкесская Республика</v>
          </cell>
        </row>
        <row r="171">
          <cell r="A171" t="str">
            <v>Карачаево-Черкесская Республика</v>
          </cell>
        </row>
        <row r="172">
          <cell r="A172" t="str">
            <v>Карачаево-Черкесская Республика</v>
          </cell>
        </row>
        <row r="173">
          <cell r="A173" t="str">
            <v>Карачаево-Черкесская Республика</v>
          </cell>
        </row>
        <row r="174">
          <cell r="A174" t="str">
            <v>Карачаево-Черкесская Республика</v>
          </cell>
        </row>
        <row r="175">
          <cell r="A175" t="str">
            <v>Краснодарский край</v>
          </cell>
        </row>
        <row r="176">
          <cell r="A176" t="str">
            <v>Краснодарский край</v>
          </cell>
        </row>
        <row r="177">
          <cell r="A177" t="str">
            <v>Краснодарский край</v>
          </cell>
        </row>
        <row r="178">
          <cell r="A178" t="str">
            <v>Краснодарский край</v>
          </cell>
        </row>
        <row r="179">
          <cell r="A179" t="str">
            <v>Краснодарский край</v>
          </cell>
        </row>
        <row r="180">
          <cell r="A180" t="str">
            <v>Краснодарский край</v>
          </cell>
        </row>
        <row r="181">
          <cell r="A181" t="str">
            <v>Краснодарский край</v>
          </cell>
        </row>
        <row r="182">
          <cell r="A182" t="str">
            <v>Краснодарский край</v>
          </cell>
        </row>
        <row r="183">
          <cell r="A183" t="str">
            <v>Краснодарский край</v>
          </cell>
        </row>
        <row r="184">
          <cell r="A184" t="str">
            <v>Краснодарский край</v>
          </cell>
        </row>
        <row r="185">
          <cell r="A185" t="str">
            <v>Краснодарский край</v>
          </cell>
        </row>
        <row r="186">
          <cell r="A186" t="str">
            <v>Краснодарский край</v>
          </cell>
        </row>
        <row r="187">
          <cell r="A187" t="str">
            <v>Краснодарский край</v>
          </cell>
        </row>
        <row r="188">
          <cell r="A188" t="str">
            <v>Краснодарский край</v>
          </cell>
        </row>
        <row r="189">
          <cell r="A189" t="str">
            <v>Краснодарский край</v>
          </cell>
        </row>
        <row r="190">
          <cell r="A190" t="str">
            <v>Краснодарский край</v>
          </cell>
        </row>
        <row r="191">
          <cell r="A191" t="str">
            <v>Краснодарский край</v>
          </cell>
        </row>
        <row r="192">
          <cell r="A192" t="str">
            <v>Краснодарский край</v>
          </cell>
        </row>
        <row r="193">
          <cell r="A193" t="str">
            <v>Краснодарский край</v>
          </cell>
        </row>
        <row r="194">
          <cell r="A194" t="str">
            <v>Краснодарский край</v>
          </cell>
        </row>
        <row r="195">
          <cell r="A195" t="str">
            <v>Краснодарский край</v>
          </cell>
        </row>
        <row r="196">
          <cell r="A196" t="str">
            <v>Краснодарский край</v>
          </cell>
        </row>
        <row r="197">
          <cell r="A197" t="str">
            <v>Краснодарский край</v>
          </cell>
        </row>
        <row r="198">
          <cell r="A198" t="str">
            <v>Краснодарский край</v>
          </cell>
        </row>
        <row r="199">
          <cell r="A199" t="str">
            <v>Краснодарский край</v>
          </cell>
        </row>
        <row r="200">
          <cell r="A200" t="str">
            <v>Краснодарский край</v>
          </cell>
        </row>
        <row r="201">
          <cell r="A201" t="str">
            <v>Краснодарский край</v>
          </cell>
        </row>
        <row r="202">
          <cell r="A202" t="str">
            <v>Краснодарский край</v>
          </cell>
        </row>
        <row r="203">
          <cell r="A203" t="str">
            <v>Краснодарский край</v>
          </cell>
        </row>
        <row r="204">
          <cell r="A204" t="str">
            <v>Краснодарский край</v>
          </cell>
        </row>
        <row r="205">
          <cell r="A205" t="str">
            <v>Краснодарский край</v>
          </cell>
        </row>
        <row r="206">
          <cell r="A206" t="str">
            <v>Краснодарский край</v>
          </cell>
        </row>
        <row r="207">
          <cell r="A207" t="str">
            <v>Краснодарский край</v>
          </cell>
        </row>
        <row r="208">
          <cell r="A208" t="str">
            <v>Краснодарский край</v>
          </cell>
        </row>
        <row r="209">
          <cell r="A209" t="str">
            <v>Краснодарский край</v>
          </cell>
        </row>
        <row r="210">
          <cell r="A210" t="str">
            <v>Краснодарский край</v>
          </cell>
        </row>
        <row r="211">
          <cell r="A211" t="str">
            <v>Краснодарский край</v>
          </cell>
        </row>
        <row r="212">
          <cell r="A212" t="str">
            <v>Курская область</v>
          </cell>
        </row>
        <row r="213">
          <cell r="A213" t="str">
            <v>Курская область</v>
          </cell>
        </row>
        <row r="214">
          <cell r="A214" t="str">
            <v>Курская область</v>
          </cell>
        </row>
        <row r="215">
          <cell r="A215" t="str">
            <v>Курская область</v>
          </cell>
        </row>
        <row r="216">
          <cell r="A216" t="str">
            <v>Курская область</v>
          </cell>
        </row>
        <row r="217">
          <cell r="A217" t="str">
            <v>Курская область</v>
          </cell>
        </row>
        <row r="218">
          <cell r="A218" t="str">
            <v>Курская область</v>
          </cell>
        </row>
        <row r="219">
          <cell r="A219" t="str">
            <v>Курская область</v>
          </cell>
        </row>
        <row r="220">
          <cell r="A220" t="str">
            <v>Курская область</v>
          </cell>
        </row>
        <row r="221">
          <cell r="A221" t="str">
            <v>Курская область</v>
          </cell>
        </row>
        <row r="222">
          <cell r="A222" t="str">
            <v>Курская область</v>
          </cell>
        </row>
        <row r="223">
          <cell r="A223" t="str">
            <v>Курская область</v>
          </cell>
        </row>
        <row r="224">
          <cell r="A224" t="str">
            <v>Курская область</v>
          </cell>
        </row>
        <row r="225">
          <cell r="A225" t="str">
            <v>Курская область</v>
          </cell>
        </row>
        <row r="226">
          <cell r="A226" t="str">
            <v>Курская область</v>
          </cell>
        </row>
        <row r="227">
          <cell r="A227" t="str">
            <v>Курская область</v>
          </cell>
        </row>
        <row r="228">
          <cell r="A228" t="str">
            <v>Курская область</v>
          </cell>
        </row>
        <row r="229">
          <cell r="A229" t="str">
            <v>Курская область</v>
          </cell>
        </row>
        <row r="230">
          <cell r="A230" t="str">
            <v>Курская область</v>
          </cell>
        </row>
        <row r="231">
          <cell r="A231" t="str">
            <v>Курская область</v>
          </cell>
        </row>
        <row r="232">
          <cell r="A232" t="str">
            <v>Курская область</v>
          </cell>
        </row>
        <row r="233">
          <cell r="A233" t="str">
            <v>Курская область</v>
          </cell>
        </row>
        <row r="234">
          <cell r="A234" t="str">
            <v>Курская область</v>
          </cell>
        </row>
        <row r="235">
          <cell r="A235" t="str">
            <v>Курская область</v>
          </cell>
        </row>
        <row r="236">
          <cell r="A236" t="str">
            <v>Курская область</v>
          </cell>
        </row>
        <row r="237">
          <cell r="A237" t="str">
            <v>Курская область</v>
          </cell>
        </row>
        <row r="238">
          <cell r="A238" t="str">
            <v>Курская область</v>
          </cell>
        </row>
        <row r="239">
          <cell r="A239" t="str">
            <v>Курская область</v>
          </cell>
        </row>
        <row r="240">
          <cell r="A240" t="str">
            <v>Ленинградская область</v>
          </cell>
        </row>
        <row r="241">
          <cell r="A241" t="str">
            <v>Ленинградская область</v>
          </cell>
        </row>
        <row r="242">
          <cell r="A242" t="str">
            <v>Ленинградская область</v>
          </cell>
        </row>
        <row r="243">
          <cell r="A243" t="str">
            <v>Ленинградская область</v>
          </cell>
        </row>
        <row r="244">
          <cell r="A244" t="str">
            <v>Ленинградская область</v>
          </cell>
        </row>
        <row r="245">
          <cell r="A245" t="str">
            <v>Ленинградская область</v>
          </cell>
        </row>
        <row r="246">
          <cell r="A246" t="str">
            <v>Ленинградская область</v>
          </cell>
        </row>
        <row r="247">
          <cell r="A247" t="str">
            <v>Ленинградская область</v>
          </cell>
        </row>
        <row r="248">
          <cell r="A248" t="str">
            <v>Ленинградская область</v>
          </cell>
        </row>
        <row r="249">
          <cell r="A249" t="str">
            <v>Ленинградская область</v>
          </cell>
        </row>
        <row r="250">
          <cell r="A250" t="str">
            <v>Ленинградская область</v>
          </cell>
        </row>
        <row r="251">
          <cell r="A251" t="str">
            <v>Ленинградская область</v>
          </cell>
        </row>
        <row r="252">
          <cell r="A252" t="str">
            <v>Ленинградская область</v>
          </cell>
        </row>
        <row r="253">
          <cell r="A253" t="str">
            <v>Ленинградская область</v>
          </cell>
        </row>
        <row r="254">
          <cell r="A254" t="str">
            <v>Ленинградская область</v>
          </cell>
        </row>
        <row r="255">
          <cell r="A255" t="str">
            <v>Ленинградская область</v>
          </cell>
        </row>
        <row r="256">
          <cell r="A256" t="str">
            <v>Ленинградская область</v>
          </cell>
        </row>
        <row r="257">
          <cell r="A257" t="str">
            <v>Липецкая область</v>
          </cell>
        </row>
        <row r="258">
          <cell r="A258" t="str">
            <v>Липецкая область</v>
          </cell>
        </row>
        <row r="259">
          <cell r="A259" t="str">
            <v>Липецкая область</v>
          </cell>
        </row>
        <row r="260">
          <cell r="A260" t="str">
            <v>Липецкая область</v>
          </cell>
        </row>
        <row r="261">
          <cell r="A261" t="str">
            <v>Липецкая область</v>
          </cell>
        </row>
        <row r="262">
          <cell r="A262" t="str">
            <v>Липецкая область</v>
          </cell>
        </row>
        <row r="263">
          <cell r="A263" t="str">
            <v>Липецкая область</v>
          </cell>
        </row>
        <row r="264">
          <cell r="A264" t="str">
            <v>Липецкая область</v>
          </cell>
        </row>
        <row r="265">
          <cell r="A265" t="str">
            <v>Липецкая область</v>
          </cell>
        </row>
        <row r="266">
          <cell r="A266" t="str">
            <v>Липецкая область</v>
          </cell>
        </row>
        <row r="267">
          <cell r="A267" t="str">
            <v>Липецкая область</v>
          </cell>
        </row>
        <row r="268">
          <cell r="A268" t="str">
            <v>Липецкая область</v>
          </cell>
        </row>
        <row r="269">
          <cell r="A269" t="str">
            <v>Липецкая область</v>
          </cell>
        </row>
        <row r="270">
          <cell r="A270" t="str">
            <v>Липецкая область</v>
          </cell>
        </row>
        <row r="271">
          <cell r="A271" t="str">
            <v>Липецкая область</v>
          </cell>
        </row>
        <row r="272">
          <cell r="A272" t="str">
            <v>Липецкая область</v>
          </cell>
        </row>
        <row r="273">
          <cell r="A273" t="str">
            <v>Липецкая область</v>
          </cell>
        </row>
        <row r="274">
          <cell r="A274" t="str">
            <v>Липецкая область</v>
          </cell>
        </row>
        <row r="275">
          <cell r="A275" t="str">
            <v>Нижегородская область</v>
          </cell>
        </row>
        <row r="276">
          <cell r="A276" t="str">
            <v>Нижегородская область</v>
          </cell>
        </row>
        <row r="277">
          <cell r="A277" t="str">
            <v>Нижегородская область</v>
          </cell>
        </row>
        <row r="278">
          <cell r="A278" t="str">
            <v>Нижегородская область</v>
          </cell>
        </row>
        <row r="279">
          <cell r="A279" t="str">
            <v>Нижегородская область</v>
          </cell>
        </row>
        <row r="280">
          <cell r="A280" t="str">
            <v>Нижегородская область</v>
          </cell>
        </row>
        <row r="281">
          <cell r="A281" t="str">
            <v>Нижегородская область</v>
          </cell>
        </row>
        <row r="282">
          <cell r="A282" t="str">
            <v>Нижегородская область</v>
          </cell>
        </row>
        <row r="283">
          <cell r="A283" t="str">
            <v>Нижегородская область</v>
          </cell>
        </row>
        <row r="284">
          <cell r="A284" t="str">
            <v>Нижегородская область</v>
          </cell>
        </row>
        <row r="285">
          <cell r="A285" t="str">
            <v>Нижегородская область</v>
          </cell>
        </row>
        <row r="286">
          <cell r="A286" t="str">
            <v>Нижегородская область</v>
          </cell>
        </row>
        <row r="287">
          <cell r="A287" t="str">
            <v>Нижегородская область</v>
          </cell>
        </row>
        <row r="288">
          <cell r="A288" t="str">
            <v>Нижегородская область</v>
          </cell>
        </row>
        <row r="289">
          <cell r="A289" t="str">
            <v>Нижегородская область</v>
          </cell>
        </row>
        <row r="290">
          <cell r="A290" t="str">
            <v>Нижегородская область</v>
          </cell>
        </row>
        <row r="291">
          <cell r="A291" t="str">
            <v>Нижегородская область</v>
          </cell>
        </row>
        <row r="292">
          <cell r="A292" t="str">
            <v>Нижегородская область</v>
          </cell>
        </row>
        <row r="293">
          <cell r="A293" t="str">
            <v>Нижегородская область</v>
          </cell>
        </row>
        <row r="294">
          <cell r="A294" t="str">
            <v>Нижегородская область</v>
          </cell>
        </row>
        <row r="295">
          <cell r="A295" t="str">
            <v>Нижегородская область</v>
          </cell>
        </row>
        <row r="296">
          <cell r="A296" t="str">
            <v>Нижегородская область</v>
          </cell>
        </row>
        <row r="297">
          <cell r="A297" t="str">
            <v>Нижегородская область</v>
          </cell>
        </row>
        <row r="298">
          <cell r="A298" t="str">
            <v>Нижегородская область</v>
          </cell>
        </row>
        <row r="299">
          <cell r="A299" t="str">
            <v>Нижегородская область</v>
          </cell>
        </row>
        <row r="300">
          <cell r="A300" t="str">
            <v>Нижегородская область</v>
          </cell>
        </row>
        <row r="301">
          <cell r="A301" t="str">
            <v>Нижегородская область</v>
          </cell>
        </row>
        <row r="302">
          <cell r="A302" t="str">
            <v>Нижегородская область</v>
          </cell>
        </row>
        <row r="303">
          <cell r="A303" t="str">
            <v>Нижегородская область</v>
          </cell>
        </row>
        <row r="304">
          <cell r="A304" t="str">
            <v>Нижегородская область</v>
          </cell>
        </row>
        <row r="305">
          <cell r="A305" t="str">
            <v>Нижегородская область</v>
          </cell>
        </row>
        <row r="306">
          <cell r="A306" t="str">
            <v>Нижегородская область</v>
          </cell>
        </row>
        <row r="307">
          <cell r="A307" t="str">
            <v>Нижегородская область</v>
          </cell>
        </row>
        <row r="308">
          <cell r="A308" t="str">
            <v>Нижегородская область</v>
          </cell>
        </row>
        <row r="309">
          <cell r="A309" t="str">
            <v>Нижегородская область</v>
          </cell>
        </row>
        <row r="310">
          <cell r="A310" t="str">
            <v>Нижегородская область</v>
          </cell>
        </row>
        <row r="311">
          <cell r="A311" t="str">
            <v>Нижегородская область</v>
          </cell>
        </row>
        <row r="312">
          <cell r="A312" t="str">
            <v>Нижегородская область</v>
          </cell>
        </row>
        <row r="313">
          <cell r="A313" t="str">
            <v>Нижегородская область</v>
          </cell>
        </row>
        <row r="314">
          <cell r="A314" t="str">
            <v>Нижегородская область</v>
          </cell>
        </row>
        <row r="315">
          <cell r="A315" t="str">
            <v>Нижегородская область</v>
          </cell>
        </row>
        <row r="316">
          <cell r="A316" t="str">
            <v>Орловская область</v>
          </cell>
        </row>
        <row r="317">
          <cell r="A317" t="str">
            <v>Орловская область</v>
          </cell>
        </row>
        <row r="318">
          <cell r="A318" t="str">
            <v>Орловская область</v>
          </cell>
        </row>
        <row r="319">
          <cell r="A319" t="str">
            <v>Орловская область</v>
          </cell>
        </row>
        <row r="320">
          <cell r="A320" t="str">
            <v>Орловская область</v>
          </cell>
        </row>
        <row r="321">
          <cell r="A321" t="str">
            <v>Орловская область</v>
          </cell>
        </row>
        <row r="322">
          <cell r="A322" t="str">
            <v>Орловская область</v>
          </cell>
        </row>
        <row r="323">
          <cell r="A323" t="str">
            <v>Орловская область</v>
          </cell>
        </row>
        <row r="324">
          <cell r="A324" t="str">
            <v>Орловская область</v>
          </cell>
        </row>
        <row r="325">
          <cell r="A325" t="str">
            <v>Орловская область</v>
          </cell>
        </row>
        <row r="326">
          <cell r="A326" t="str">
            <v>Орловская область</v>
          </cell>
        </row>
        <row r="327">
          <cell r="A327" t="str">
            <v>Орловская область</v>
          </cell>
        </row>
        <row r="328">
          <cell r="A328" t="str">
            <v>Орловская область</v>
          </cell>
        </row>
        <row r="329">
          <cell r="A329" t="str">
            <v>Орловская область</v>
          </cell>
        </row>
        <row r="330">
          <cell r="A330" t="str">
            <v>Орловская область</v>
          </cell>
        </row>
        <row r="331">
          <cell r="A331" t="str">
            <v>Орловская область</v>
          </cell>
        </row>
        <row r="332">
          <cell r="A332" t="str">
            <v>Орловская область</v>
          </cell>
        </row>
        <row r="333">
          <cell r="A333" t="str">
            <v>Орловская область</v>
          </cell>
        </row>
        <row r="334">
          <cell r="A334" t="str">
            <v>Орловская область</v>
          </cell>
        </row>
        <row r="335">
          <cell r="A335" t="str">
            <v>Орловская область</v>
          </cell>
        </row>
        <row r="336">
          <cell r="A336" t="str">
            <v>Орловская область</v>
          </cell>
        </row>
        <row r="337">
          <cell r="A337" t="str">
            <v>Орловская область</v>
          </cell>
        </row>
        <row r="338">
          <cell r="A338" t="str">
            <v>Орловская область</v>
          </cell>
        </row>
        <row r="339">
          <cell r="A339" t="str">
            <v>Орловская область</v>
          </cell>
        </row>
        <row r="340">
          <cell r="A340" t="str">
            <v>Пензенская область</v>
          </cell>
        </row>
        <row r="341">
          <cell r="A341" t="str">
            <v>Пензенская область</v>
          </cell>
        </row>
        <row r="342">
          <cell r="A342" t="str">
            <v>Пензенская область</v>
          </cell>
        </row>
        <row r="343">
          <cell r="A343" t="str">
            <v>Пензенская область</v>
          </cell>
        </row>
        <row r="344">
          <cell r="A344" t="str">
            <v>Пензенская область</v>
          </cell>
        </row>
        <row r="345">
          <cell r="A345" t="str">
            <v>Пензенская область</v>
          </cell>
        </row>
        <row r="346">
          <cell r="A346" t="str">
            <v>Пензенская область</v>
          </cell>
        </row>
        <row r="347">
          <cell r="A347" t="str">
            <v>Пензенская область</v>
          </cell>
        </row>
        <row r="348">
          <cell r="A348" t="str">
            <v>Пензенская область</v>
          </cell>
        </row>
        <row r="349">
          <cell r="A349" t="str">
            <v>Пензенская область</v>
          </cell>
        </row>
        <row r="350">
          <cell r="A350" t="str">
            <v>Пензенская область</v>
          </cell>
        </row>
        <row r="351">
          <cell r="A351" t="str">
            <v>Пензенская область</v>
          </cell>
        </row>
        <row r="352">
          <cell r="A352" t="str">
            <v>Пензенская область</v>
          </cell>
        </row>
        <row r="353">
          <cell r="A353" t="str">
            <v>Пензенская область</v>
          </cell>
        </row>
        <row r="354">
          <cell r="A354" t="str">
            <v>Пензенская область</v>
          </cell>
        </row>
        <row r="355">
          <cell r="A355" t="str">
            <v>Пензенская область</v>
          </cell>
        </row>
        <row r="356">
          <cell r="A356" t="str">
            <v>Пензенская область</v>
          </cell>
        </row>
        <row r="357">
          <cell r="A357" t="str">
            <v>Пензенская область</v>
          </cell>
        </row>
        <row r="358">
          <cell r="A358" t="str">
            <v>Пензенская область</v>
          </cell>
        </row>
        <row r="359">
          <cell r="A359" t="str">
            <v>Пензенская область</v>
          </cell>
        </row>
        <row r="360">
          <cell r="A360" t="str">
            <v>Пензенская область</v>
          </cell>
        </row>
        <row r="361">
          <cell r="A361" t="str">
            <v>Пензенская область</v>
          </cell>
        </row>
        <row r="362">
          <cell r="A362" t="str">
            <v>Пензенская область</v>
          </cell>
        </row>
        <row r="363">
          <cell r="A363" t="str">
            <v>Пензенская область</v>
          </cell>
        </row>
        <row r="364">
          <cell r="A364" t="str">
            <v>Пензенская область</v>
          </cell>
        </row>
        <row r="365">
          <cell r="A365" t="str">
            <v>Пензенская область</v>
          </cell>
        </row>
        <row r="366">
          <cell r="A366" t="str">
            <v>Пензенская область</v>
          </cell>
        </row>
        <row r="367">
          <cell r="A367" t="str">
            <v>Приморский край</v>
          </cell>
        </row>
        <row r="368">
          <cell r="A368" t="str">
            <v>Приморский край</v>
          </cell>
        </row>
        <row r="369">
          <cell r="A369" t="str">
            <v>Приморский край</v>
          </cell>
        </row>
        <row r="370">
          <cell r="A370" t="str">
            <v>Приморский край</v>
          </cell>
        </row>
        <row r="371">
          <cell r="A371" t="str">
            <v>Приморский край</v>
          </cell>
        </row>
        <row r="372">
          <cell r="A372" t="str">
            <v>Приморский край</v>
          </cell>
        </row>
        <row r="373">
          <cell r="A373" t="str">
            <v>Приморский край</v>
          </cell>
        </row>
        <row r="374">
          <cell r="A374" t="str">
            <v>Приморский край</v>
          </cell>
        </row>
        <row r="375">
          <cell r="A375" t="str">
            <v>Приморский край</v>
          </cell>
        </row>
        <row r="376">
          <cell r="A376" t="str">
            <v>Приморский край</v>
          </cell>
        </row>
        <row r="377">
          <cell r="A377" t="str">
            <v>Приморский край</v>
          </cell>
        </row>
        <row r="378">
          <cell r="A378" t="str">
            <v>Приморский край</v>
          </cell>
        </row>
        <row r="379">
          <cell r="A379" t="str">
            <v>Приморский край</v>
          </cell>
        </row>
        <row r="380">
          <cell r="A380" t="str">
            <v>Приморский край</v>
          </cell>
        </row>
        <row r="381">
          <cell r="A381" t="str">
            <v>Приморский край</v>
          </cell>
        </row>
        <row r="382">
          <cell r="A382" t="str">
            <v>Приморский край</v>
          </cell>
        </row>
        <row r="383">
          <cell r="A383" t="str">
            <v>Приморский край</v>
          </cell>
        </row>
        <row r="384">
          <cell r="A384" t="str">
            <v>Приморский край</v>
          </cell>
        </row>
        <row r="385">
          <cell r="A385" t="str">
            <v>Приморский край</v>
          </cell>
        </row>
        <row r="386">
          <cell r="A386" t="str">
            <v>Приморский край</v>
          </cell>
        </row>
        <row r="387">
          <cell r="A387" t="str">
            <v>Приморский край</v>
          </cell>
        </row>
        <row r="388">
          <cell r="A388" t="str">
            <v>Приморский край</v>
          </cell>
        </row>
        <row r="389">
          <cell r="A389" t="str">
            <v>Республика Адыгея (Адыгея)</v>
          </cell>
        </row>
        <row r="390">
          <cell r="A390" t="str">
            <v>Республика Адыгея (Адыгея)</v>
          </cell>
        </row>
        <row r="391">
          <cell r="A391" t="str">
            <v>Республика Адыгея (Адыгея)</v>
          </cell>
        </row>
        <row r="392">
          <cell r="A392" t="str">
            <v>Республика Адыгея (Адыгея)</v>
          </cell>
        </row>
        <row r="393">
          <cell r="A393" t="str">
            <v>Республика Адыгея (Адыгея)</v>
          </cell>
        </row>
        <row r="394">
          <cell r="A394" t="str">
            <v>Республика Адыгея (Адыгея)</v>
          </cell>
        </row>
        <row r="395">
          <cell r="A395" t="str">
            <v>Республика Адыгея (Адыгея)</v>
          </cell>
        </row>
        <row r="396">
          <cell r="A396" t="str">
            <v>Республика Алтай</v>
          </cell>
        </row>
        <row r="397">
          <cell r="A397" t="str">
            <v>Республика Алтай</v>
          </cell>
        </row>
        <row r="398">
          <cell r="A398" t="str">
            <v>Республика Алтай</v>
          </cell>
        </row>
        <row r="399">
          <cell r="A399" t="str">
            <v>Республика Алтай</v>
          </cell>
        </row>
        <row r="400">
          <cell r="A400" t="str">
            <v>Республика Алтай</v>
          </cell>
        </row>
        <row r="401">
          <cell r="A401" t="str">
            <v>Республика Алтай</v>
          </cell>
        </row>
        <row r="402">
          <cell r="A402" t="str">
            <v>Республика Алтай</v>
          </cell>
        </row>
        <row r="403">
          <cell r="A403" t="str">
            <v>Республика Алтай</v>
          </cell>
        </row>
        <row r="404">
          <cell r="A404" t="str">
            <v>Республика Алтай</v>
          </cell>
        </row>
        <row r="405">
          <cell r="A405" t="str">
            <v>Республика Алтай</v>
          </cell>
        </row>
        <row r="406">
          <cell r="A406" t="str">
            <v>Республика Башкортостан</v>
          </cell>
        </row>
        <row r="407">
          <cell r="A407" t="str">
            <v>Республика Башкортостан</v>
          </cell>
        </row>
        <row r="408">
          <cell r="A408" t="str">
            <v>Республика Башкортостан</v>
          </cell>
        </row>
        <row r="409">
          <cell r="A409" t="str">
            <v>Республика Башкортостан</v>
          </cell>
        </row>
        <row r="410">
          <cell r="A410" t="str">
            <v>Республика Башкортостан</v>
          </cell>
        </row>
        <row r="411">
          <cell r="A411" t="str">
            <v>Республика Башкортостан</v>
          </cell>
        </row>
        <row r="412">
          <cell r="A412" t="str">
            <v>Республика Башкортостан</v>
          </cell>
        </row>
        <row r="413">
          <cell r="A413" t="str">
            <v>Республика Башкортостан</v>
          </cell>
        </row>
        <row r="414">
          <cell r="A414" t="str">
            <v>Республика Башкортостан</v>
          </cell>
        </row>
        <row r="415">
          <cell r="A415" t="str">
            <v>Республика Башкортостан</v>
          </cell>
        </row>
        <row r="416">
          <cell r="A416" t="str">
            <v>Республика Башкортостан</v>
          </cell>
        </row>
        <row r="417">
          <cell r="A417" t="str">
            <v>Республика Башкортостан</v>
          </cell>
        </row>
        <row r="418">
          <cell r="A418" t="str">
            <v>Республика Башкортостан</v>
          </cell>
        </row>
        <row r="419">
          <cell r="A419" t="str">
            <v>Республика Башкортостан</v>
          </cell>
        </row>
        <row r="420">
          <cell r="A420" t="str">
            <v>Республика Башкортостан</v>
          </cell>
        </row>
        <row r="421">
          <cell r="A421" t="str">
            <v>Республика Башкортостан</v>
          </cell>
        </row>
        <row r="422">
          <cell r="A422" t="str">
            <v>Республика Башкортостан</v>
          </cell>
        </row>
        <row r="423">
          <cell r="A423" t="str">
            <v>Республика Башкортостан</v>
          </cell>
        </row>
        <row r="424">
          <cell r="A424" t="str">
            <v>Республика Башкортостан</v>
          </cell>
        </row>
        <row r="425">
          <cell r="A425" t="str">
            <v>Республика Башкортостан</v>
          </cell>
        </row>
        <row r="426">
          <cell r="A426" t="str">
            <v>Республика Башкортостан</v>
          </cell>
        </row>
        <row r="427">
          <cell r="A427" t="str">
            <v>Республика Башкортостан</v>
          </cell>
        </row>
        <row r="428">
          <cell r="A428" t="str">
            <v>Республика Башкортостан</v>
          </cell>
        </row>
        <row r="429">
          <cell r="A429" t="str">
            <v>Республика Башкортостан</v>
          </cell>
        </row>
        <row r="430">
          <cell r="A430" t="str">
            <v>Республика Башкортостан</v>
          </cell>
        </row>
        <row r="431">
          <cell r="A431" t="str">
            <v>Республика Башкортостан</v>
          </cell>
        </row>
        <row r="432">
          <cell r="A432" t="str">
            <v>Республика Башкортостан</v>
          </cell>
        </row>
        <row r="433">
          <cell r="A433" t="str">
            <v>Республика Башкортостан</v>
          </cell>
        </row>
        <row r="434">
          <cell r="A434" t="str">
            <v>Республика Башкортостан</v>
          </cell>
        </row>
        <row r="435">
          <cell r="A435" t="str">
            <v>Республика Башкортостан</v>
          </cell>
        </row>
        <row r="436">
          <cell r="A436" t="str">
            <v>Республика Башкортостан</v>
          </cell>
        </row>
        <row r="437">
          <cell r="A437" t="str">
            <v>Республика Башкортостан</v>
          </cell>
        </row>
        <row r="438">
          <cell r="A438" t="str">
            <v>Республика Башкортостан</v>
          </cell>
        </row>
        <row r="439">
          <cell r="A439" t="str">
            <v>Республика Башкортостан</v>
          </cell>
        </row>
        <row r="440">
          <cell r="A440" t="str">
            <v>Республика Башкортостан</v>
          </cell>
        </row>
        <row r="441">
          <cell r="A441" t="str">
            <v>Республика Башкортостан</v>
          </cell>
        </row>
        <row r="442">
          <cell r="A442" t="str">
            <v>Республика Башкортостан</v>
          </cell>
        </row>
        <row r="443">
          <cell r="A443" t="str">
            <v>Республика Башкортостан</v>
          </cell>
        </row>
        <row r="444">
          <cell r="A444" t="str">
            <v>Республика Башкортостан</v>
          </cell>
        </row>
        <row r="445">
          <cell r="A445" t="str">
            <v>Республика Башкортостан</v>
          </cell>
        </row>
        <row r="446">
          <cell r="A446" t="str">
            <v>Республика Башкортостан</v>
          </cell>
        </row>
        <row r="447">
          <cell r="A447" t="str">
            <v>Республика Башкортостан</v>
          </cell>
        </row>
        <row r="448">
          <cell r="A448" t="str">
            <v>Республика Башкортостан</v>
          </cell>
        </row>
        <row r="449">
          <cell r="A449" t="str">
            <v>Республика Башкортостан</v>
          </cell>
        </row>
        <row r="450">
          <cell r="A450" t="str">
            <v>Республика Башкортостан</v>
          </cell>
        </row>
        <row r="451">
          <cell r="A451" t="str">
            <v>Республика Башкортостан</v>
          </cell>
        </row>
        <row r="452">
          <cell r="A452" t="str">
            <v>Республика Башкортостан</v>
          </cell>
        </row>
        <row r="453">
          <cell r="A453" t="str">
            <v>Республика Башкортостан</v>
          </cell>
        </row>
        <row r="454">
          <cell r="A454" t="str">
            <v>Республика Башкортостан</v>
          </cell>
        </row>
        <row r="455">
          <cell r="A455" t="str">
            <v>Республика Башкортостан</v>
          </cell>
        </row>
        <row r="456">
          <cell r="A456" t="str">
            <v>Республика Башкортостан</v>
          </cell>
        </row>
        <row r="457">
          <cell r="A457" t="str">
            <v>Республика Башкортостан</v>
          </cell>
        </row>
        <row r="458">
          <cell r="A458" t="str">
            <v>Республика Башкортостан</v>
          </cell>
        </row>
        <row r="459">
          <cell r="A459" t="str">
            <v>Республика Башкортостан</v>
          </cell>
        </row>
        <row r="460">
          <cell r="A460" t="str">
            <v>Республика Дагестан</v>
          </cell>
        </row>
        <row r="461">
          <cell r="A461" t="str">
            <v>Республика Дагестан</v>
          </cell>
        </row>
        <row r="462">
          <cell r="A462" t="str">
            <v>Республика Дагестан</v>
          </cell>
        </row>
        <row r="463">
          <cell r="A463" t="str">
            <v>Республика Дагестан</v>
          </cell>
        </row>
        <row r="464">
          <cell r="A464" t="str">
            <v>Республика Дагестан</v>
          </cell>
        </row>
        <row r="465">
          <cell r="A465" t="str">
            <v>Республика Дагестан</v>
          </cell>
        </row>
        <row r="466">
          <cell r="A466" t="str">
            <v>Республика Дагестан</v>
          </cell>
        </row>
        <row r="467">
          <cell r="A467" t="str">
            <v>Республика Дагестан</v>
          </cell>
        </row>
        <row r="468">
          <cell r="A468" t="str">
            <v>Республика Дагестан</v>
          </cell>
        </row>
        <row r="469">
          <cell r="A469" t="str">
            <v>Республика Дагестан</v>
          </cell>
        </row>
        <row r="470">
          <cell r="A470" t="str">
            <v>Республика Дагестан</v>
          </cell>
        </row>
        <row r="471">
          <cell r="A471" t="str">
            <v>Республика Дагестан</v>
          </cell>
        </row>
        <row r="472">
          <cell r="A472" t="str">
            <v>Республика Дагестан</v>
          </cell>
        </row>
        <row r="473">
          <cell r="A473" t="str">
            <v>Республика Дагестан</v>
          </cell>
        </row>
        <row r="474">
          <cell r="A474" t="str">
            <v>Республика Дагестан</v>
          </cell>
        </row>
        <row r="475">
          <cell r="A475" t="str">
            <v>Республика Дагестан</v>
          </cell>
        </row>
        <row r="476">
          <cell r="A476" t="str">
            <v>Республика Дагестан</v>
          </cell>
        </row>
        <row r="477">
          <cell r="A477" t="str">
            <v>Республика Дагестан</v>
          </cell>
        </row>
        <row r="478">
          <cell r="A478" t="str">
            <v>Республика Дагестан</v>
          </cell>
        </row>
        <row r="479">
          <cell r="A479" t="str">
            <v>Республика Дагестан</v>
          </cell>
        </row>
        <row r="480">
          <cell r="A480" t="str">
            <v>Республика Дагестан</v>
          </cell>
        </row>
        <row r="481">
          <cell r="A481" t="str">
            <v>Республика Дагестан</v>
          </cell>
        </row>
        <row r="482">
          <cell r="A482" t="str">
            <v>Республика Дагестан</v>
          </cell>
        </row>
        <row r="483">
          <cell r="A483" t="str">
            <v>Республика Дагестан</v>
          </cell>
        </row>
        <row r="484">
          <cell r="A484" t="str">
            <v>Республика Дагестан</v>
          </cell>
        </row>
        <row r="485">
          <cell r="A485" t="str">
            <v>Республика Дагестан</v>
          </cell>
        </row>
        <row r="486">
          <cell r="A486" t="str">
            <v>Республика Дагестан</v>
          </cell>
        </row>
        <row r="487">
          <cell r="A487" t="str">
            <v>Республика Дагестан</v>
          </cell>
        </row>
        <row r="488">
          <cell r="A488" t="str">
            <v>Республика Дагестан</v>
          </cell>
        </row>
        <row r="489">
          <cell r="A489" t="str">
            <v>Республика Дагестан</v>
          </cell>
        </row>
        <row r="490">
          <cell r="A490" t="str">
            <v>Республика Дагестан</v>
          </cell>
        </row>
        <row r="491">
          <cell r="A491" t="str">
            <v>Республика Дагестан</v>
          </cell>
        </row>
        <row r="492">
          <cell r="A492" t="str">
            <v>Республика Дагестан</v>
          </cell>
        </row>
        <row r="493">
          <cell r="A493" t="str">
            <v>Республика Дагестан</v>
          </cell>
        </row>
        <row r="494">
          <cell r="A494" t="str">
            <v>Республика Дагестан</v>
          </cell>
        </row>
        <row r="495">
          <cell r="A495" t="str">
            <v>Республика Дагестан</v>
          </cell>
        </row>
        <row r="496">
          <cell r="A496" t="str">
            <v>Республика Дагестан</v>
          </cell>
        </row>
        <row r="497">
          <cell r="A497" t="str">
            <v>Республика Дагестан</v>
          </cell>
        </row>
        <row r="498">
          <cell r="A498" t="str">
            <v>Республика Дагестан</v>
          </cell>
        </row>
        <row r="499">
          <cell r="A499" t="str">
            <v>Республика Дагестан</v>
          </cell>
        </row>
        <row r="500">
          <cell r="A500" t="str">
            <v>Республика Дагестан</v>
          </cell>
        </row>
        <row r="501">
          <cell r="A501" t="str">
            <v>Республика Ингушетия</v>
          </cell>
        </row>
        <row r="502">
          <cell r="A502" t="str">
            <v>Республика Ингушетия</v>
          </cell>
        </row>
        <row r="503">
          <cell r="A503" t="str">
            <v>Республика Ингушетия</v>
          </cell>
        </row>
        <row r="504">
          <cell r="A504" t="str">
            <v>Республика Ингушетия</v>
          </cell>
        </row>
        <row r="505">
          <cell r="A505" t="str">
            <v>Республика Калмыкия</v>
          </cell>
        </row>
        <row r="506">
          <cell r="A506" t="str">
            <v>Республика Калмыкия</v>
          </cell>
        </row>
        <row r="507">
          <cell r="A507" t="str">
            <v>Республика Калмыкия</v>
          </cell>
        </row>
        <row r="508">
          <cell r="A508" t="str">
            <v>Республика Калмыкия</v>
          </cell>
        </row>
        <row r="509">
          <cell r="A509" t="str">
            <v>Республика Калмыкия</v>
          </cell>
        </row>
        <row r="510">
          <cell r="A510" t="str">
            <v>Республика Калмыкия</v>
          </cell>
        </row>
        <row r="511">
          <cell r="A511" t="str">
            <v>Республика Калмыкия</v>
          </cell>
        </row>
        <row r="512">
          <cell r="A512" t="str">
            <v>Республика Калмыкия</v>
          </cell>
        </row>
        <row r="513">
          <cell r="A513" t="str">
            <v>Республика Калмыкия</v>
          </cell>
        </row>
        <row r="514">
          <cell r="A514" t="str">
            <v>Республика Калмыкия</v>
          </cell>
        </row>
        <row r="515">
          <cell r="A515" t="str">
            <v>Республика Калмыкия</v>
          </cell>
        </row>
        <row r="516">
          <cell r="A516" t="str">
            <v>Республика Калмыкия</v>
          </cell>
        </row>
        <row r="517">
          <cell r="A517" t="str">
            <v>Республика Калмыкия</v>
          </cell>
        </row>
        <row r="518">
          <cell r="A518" t="str">
            <v>Республика Крым</v>
          </cell>
        </row>
        <row r="519">
          <cell r="A519" t="str">
            <v>Республика Крым</v>
          </cell>
        </row>
        <row r="520">
          <cell r="A520" t="str">
            <v>Республика Крым</v>
          </cell>
        </row>
        <row r="521">
          <cell r="A521" t="str">
            <v>Республика Крым</v>
          </cell>
        </row>
        <row r="522">
          <cell r="A522" t="str">
            <v>Республика Крым</v>
          </cell>
        </row>
        <row r="523">
          <cell r="A523" t="str">
            <v>Республика Крым</v>
          </cell>
        </row>
        <row r="524">
          <cell r="A524" t="str">
            <v>Республика Крым</v>
          </cell>
        </row>
        <row r="525">
          <cell r="A525" t="str">
            <v>Республика Крым</v>
          </cell>
        </row>
        <row r="526">
          <cell r="A526" t="str">
            <v>Республика Крым</v>
          </cell>
        </row>
        <row r="527">
          <cell r="A527" t="str">
            <v>Республика Крым</v>
          </cell>
        </row>
        <row r="528">
          <cell r="A528" t="str">
            <v>Республика Крым</v>
          </cell>
        </row>
        <row r="529">
          <cell r="A529" t="str">
            <v>Республика Крым</v>
          </cell>
        </row>
        <row r="530">
          <cell r="A530" t="str">
            <v>Республика Крым</v>
          </cell>
        </row>
        <row r="531">
          <cell r="A531" t="str">
            <v>Республика Крым</v>
          </cell>
        </row>
        <row r="532">
          <cell r="A532" t="str">
            <v>Республика Марий Эл</v>
          </cell>
        </row>
        <row r="533">
          <cell r="A533" t="str">
            <v>Республика Марий Эл</v>
          </cell>
        </row>
        <row r="534">
          <cell r="A534" t="str">
            <v>Республика Марий Эл</v>
          </cell>
        </row>
        <row r="535">
          <cell r="A535" t="str">
            <v>Республика Марий Эл</v>
          </cell>
        </row>
        <row r="536">
          <cell r="A536" t="str">
            <v>Республика Марий Эл</v>
          </cell>
        </row>
        <row r="537">
          <cell r="A537" t="str">
            <v>Республика Марий Эл</v>
          </cell>
        </row>
        <row r="538">
          <cell r="A538" t="str">
            <v>Республика Марий Эл</v>
          </cell>
        </row>
        <row r="539">
          <cell r="A539" t="str">
            <v>Республика Марий Эл</v>
          </cell>
        </row>
        <row r="540">
          <cell r="A540" t="str">
            <v>Республика Марий Эл</v>
          </cell>
        </row>
        <row r="541">
          <cell r="A541" t="str">
            <v>Республика Марий Эл</v>
          </cell>
        </row>
        <row r="542">
          <cell r="A542" t="str">
            <v>Республика Марий Эл</v>
          </cell>
        </row>
        <row r="543">
          <cell r="A543" t="str">
            <v>Республика Марий Эл</v>
          </cell>
        </row>
        <row r="544">
          <cell r="A544" t="str">
            <v>Республика Марий Эл</v>
          </cell>
        </row>
        <row r="545">
          <cell r="A545" t="str">
            <v>Республика Марий Эл</v>
          </cell>
        </row>
        <row r="546">
          <cell r="A546" t="str">
            <v>Республика Мордовия</v>
          </cell>
        </row>
        <row r="547">
          <cell r="A547" t="str">
            <v>Республика Мордовия</v>
          </cell>
        </row>
        <row r="548">
          <cell r="A548" t="str">
            <v>Республика Мордовия</v>
          </cell>
        </row>
        <row r="549">
          <cell r="A549" t="str">
            <v>Республика Мордовия</v>
          </cell>
        </row>
        <row r="550">
          <cell r="A550" t="str">
            <v>Республика Мордовия</v>
          </cell>
        </row>
        <row r="551">
          <cell r="A551" t="str">
            <v>Республика Мордовия</v>
          </cell>
        </row>
        <row r="552">
          <cell r="A552" t="str">
            <v>Республика Мордовия</v>
          </cell>
        </row>
        <row r="553">
          <cell r="A553" t="str">
            <v>Республика Мордовия</v>
          </cell>
        </row>
        <row r="554">
          <cell r="A554" t="str">
            <v>Республика Мордовия</v>
          </cell>
        </row>
        <row r="555">
          <cell r="A555" t="str">
            <v>Республика Мордовия</v>
          </cell>
        </row>
        <row r="556">
          <cell r="A556" t="str">
            <v>Республика Мордовия</v>
          </cell>
        </row>
        <row r="557">
          <cell r="A557" t="str">
            <v>Республика Мордовия</v>
          </cell>
        </row>
        <row r="558">
          <cell r="A558" t="str">
            <v>Республика Мордовия</v>
          </cell>
        </row>
        <row r="559">
          <cell r="A559" t="str">
            <v>Республика Мордовия</v>
          </cell>
        </row>
        <row r="560">
          <cell r="A560" t="str">
            <v>Республика Мордовия</v>
          </cell>
        </row>
        <row r="561">
          <cell r="A561" t="str">
            <v>Республика Мордовия</v>
          </cell>
        </row>
        <row r="562">
          <cell r="A562" t="str">
            <v>Республика Мордовия</v>
          </cell>
        </row>
        <row r="563">
          <cell r="A563" t="str">
            <v>Республика Мордовия</v>
          </cell>
        </row>
        <row r="564">
          <cell r="A564" t="str">
            <v>Республика Мордовия</v>
          </cell>
        </row>
        <row r="565">
          <cell r="A565" t="str">
            <v>Республика Мордовия</v>
          </cell>
        </row>
        <row r="566">
          <cell r="A566" t="str">
            <v>Республика Мордовия</v>
          </cell>
        </row>
        <row r="567">
          <cell r="A567" t="str">
            <v>Республика Мордовия</v>
          </cell>
        </row>
        <row r="568">
          <cell r="A568" t="str">
            <v>Республика Северная Осетия - Алания</v>
          </cell>
        </row>
        <row r="569">
          <cell r="A569" t="str">
            <v>Республика Северная Осетия - Алания</v>
          </cell>
        </row>
        <row r="570">
          <cell r="A570" t="str">
            <v>Республика Северная Осетия - Алания</v>
          </cell>
        </row>
        <row r="571">
          <cell r="A571" t="str">
            <v>Республика Северная Осетия - Алания</v>
          </cell>
        </row>
        <row r="572">
          <cell r="A572" t="str">
            <v>Республика Северная Осетия - Алания</v>
          </cell>
        </row>
        <row r="573">
          <cell r="A573" t="str">
            <v>Республика Северная Осетия - Алания</v>
          </cell>
        </row>
        <row r="574">
          <cell r="A574" t="str">
            <v>Республика Северная Осетия - Алания</v>
          </cell>
        </row>
        <row r="575">
          <cell r="A575" t="str">
            <v>Республика Северная Осетия - Алания</v>
          </cell>
        </row>
        <row r="576">
          <cell r="A576" t="str">
            <v>Республика Татарстан (Татарстан)</v>
          </cell>
        </row>
        <row r="577">
          <cell r="A577" t="str">
            <v>Республика Татарстан (Татарстан)</v>
          </cell>
        </row>
        <row r="578">
          <cell r="A578" t="str">
            <v>Республика Татарстан (Татарстан)</v>
          </cell>
        </row>
        <row r="579">
          <cell r="A579" t="str">
            <v>Республика Татарстан (Татарстан)</v>
          </cell>
        </row>
        <row r="580">
          <cell r="A580" t="str">
            <v>Республика Татарстан (Татарстан)</v>
          </cell>
        </row>
        <row r="581">
          <cell r="A581" t="str">
            <v>Республика Татарстан (Татарстан)</v>
          </cell>
        </row>
        <row r="582">
          <cell r="A582" t="str">
            <v>Республика Татарстан (Татарстан)</v>
          </cell>
        </row>
        <row r="583">
          <cell r="A583" t="str">
            <v>Республика Татарстан (Татарстан)</v>
          </cell>
        </row>
        <row r="584">
          <cell r="A584" t="str">
            <v>Республика Татарстан (Татарстан)</v>
          </cell>
        </row>
        <row r="585">
          <cell r="A585" t="str">
            <v>Республика Татарстан (Татарстан)</v>
          </cell>
        </row>
        <row r="586">
          <cell r="A586" t="str">
            <v>Республика Татарстан (Татарстан)</v>
          </cell>
        </row>
        <row r="587">
          <cell r="A587" t="str">
            <v>Республика Татарстан (Татарстан)</v>
          </cell>
        </row>
        <row r="588">
          <cell r="A588" t="str">
            <v>Республика Татарстан (Татарстан)</v>
          </cell>
        </row>
        <row r="589">
          <cell r="A589" t="str">
            <v>Республика Татарстан (Татарстан)</v>
          </cell>
        </row>
        <row r="590">
          <cell r="A590" t="str">
            <v>Республика Татарстан (Татарстан)</v>
          </cell>
        </row>
        <row r="591">
          <cell r="A591" t="str">
            <v>Республика Татарстан (Татарстан)</v>
          </cell>
        </row>
        <row r="592">
          <cell r="A592" t="str">
            <v>Республика Татарстан (Татарстан)</v>
          </cell>
        </row>
        <row r="593">
          <cell r="A593" t="str">
            <v>Республика Татарстан (Татарстан)</v>
          </cell>
        </row>
        <row r="594">
          <cell r="A594" t="str">
            <v>Республика Татарстан (Татарстан)</v>
          </cell>
        </row>
        <row r="595">
          <cell r="A595" t="str">
            <v>Республика Татарстан (Татарстан)</v>
          </cell>
        </row>
        <row r="596">
          <cell r="A596" t="str">
            <v>Республика Татарстан (Татарстан)</v>
          </cell>
        </row>
        <row r="597">
          <cell r="A597" t="str">
            <v>Республика Татарстан (Татарстан)</v>
          </cell>
        </row>
        <row r="598">
          <cell r="A598" t="str">
            <v>Республика Татарстан (Татарстан)</v>
          </cell>
        </row>
        <row r="599">
          <cell r="A599" t="str">
            <v>Республика Татарстан (Татарстан)</v>
          </cell>
        </row>
        <row r="600">
          <cell r="A600" t="str">
            <v>Республика Татарстан (Татарстан)</v>
          </cell>
        </row>
        <row r="601">
          <cell r="A601" t="str">
            <v>Республика Татарстан (Татарстан)</v>
          </cell>
        </row>
        <row r="602">
          <cell r="A602" t="str">
            <v>Республика Татарстан (Татарстан)</v>
          </cell>
        </row>
        <row r="603">
          <cell r="A603" t="str">
            <v>Республика Татарстан (Татарстан)</v>
          </cell>
        </row>
        <row r="604">
          <cell r="A604" t="str">
            <v>Республика Татарстан (Татарстан)</v>
          </cell>
        </row>
        <row r="605">
          <cell r="A605" t="str">
            <v>Республика Татарстан (Татарстан)</v>
          </cell>
        </row>
        <row r="606">
          <cell r="A606" t="str">
            <v>Республика Татарстан (Татарстан)</v>
          </cell>
        </row>
        <row r="607">
          <cell r="A607" t="str">
            <v>Республика Татарстан (Татарстан)</v>
          </cell>
        </row>
        <row r="608">
          <cell r="A608" t="str">
            <v>Республика Татарстан (Татарстан)</v>
          </cell>
        </row>
        <row r="609">
          <cell r="A609" t="str">
            <v>Республика Татарстан (Татарстан)</v>
          </cell>
        </row>
        <row r="610">
          <cell r="A610" t="str">
            <v>Республика Татарстан (Татарстан)</v>
          </cell>
        </row>
        <row r="611">
          <cell r="A611" t="str">
            <v>Республика Татарстан (Татарстан)</v>
          </cell>
        </row>
        <row r="612">
          <cell r="A612" t="str">
            <v>Республика Татарстан (Татарстан)</v>
          </cell>
        </row>
        <row r="613">
          <cell r="A613" t="str">
            <v>Республика Татарстан (Татарстан)</v>
          </cell>
        </row>
        <row r="614">
          <cell r="A614" t="str">
            <v>Республика Татарстан (Татарстан)</v>
          </cell>
        </row>
        <row r="615">
          <cell r="A615" t="str">
            <v>Республика Татарстан (Татарстан)</v>
          </cell>
        </row>
        <row r="616">
          <cell r="A616" t="str">
            <v>Республика Татарстан (Татарстан)</v>
          </cell>
        </row>
        <row r="617">
          <cell r="A617" t="str">
            <v>Республика Татарстан (Татарстан)</v>
          </cell>
        </row>
        <row r="618">
          <cell r="A618" t="str">
            <v>Республика Татарстан (Татарстан)</v>
          </cell>
        </row>
        <row r="619">
          <cell r="A619" t="str">
            <v>Ростовская область</v>
          </cell>
        </row>
        <row r="620">
          <cell r="A620" t="str">
            <v>Ростовская область</v>
          </cell>
        </row>
        <row r="621">
          <cell r="A621" t="str">
            <v>Ростовская область</v>
          </cell>
        </row>
        <row r="622">
          <cell r="A622" t="str">
            <v>Ростовская область</v>
          </cell>
        </row>
        <row r="623">
          <cell r="A623" t="str">
            <v>Ростовская область</v>
          </cell>
        </row>
        <row r="624">
          <cell r="A624" t="str">
            <v>Ростовская область</v>
          </cell>
        </row>
        <row r="625">
          <cell r="A625" t="str">
            <v>Ростовская область</v>
          </cell>
        </row>
        <row r="626">
          <cell r="A626" t="str">
            <v>Ростовская область</v>
          </cell>
        </row>
        <row r="627">
          <cell r="A627" t="str">
            <v>Ростовская область</v>
          </cell>
        </row>
        <row r="628">
          <cell r="A628" t="str">
            <v>Ростовская область</v>
          </cell>
        </row>
        <row r="629">
          <cell r="A629" t="str">
            <v>Ростовская область</v>
          </cell>
        </row>
        <row r="630">
          <cell r="A630" t="str">
            <v>Ростовская область</v>
          </cell>
        </row>
        <row r="631">
          <cell r="A631" t="str">
            <v>Ростовская область</v>
          </cell>
        </row>
        <row r="632">
          <cell r="A632" t="str">
            <v>Ростовская область</v>
          </cell>
        </row>
        <row r="633">
          <cell r="A633" t="str">
            <v>Ростовская область</v>
          </cell>
        </row>
        <row r="634">
          <cell r="A634" t="str">
            <v>Ростовская область</v>
          </cell>
        </row>
        <row r="635">
          <cell r="A635" t="str">
            <v>Ростовская область</v>
          </cell>
        </row>
        <row r="636">
          <cell r="A636" t="str">
            <v>Ростовская область</v>
          </cell>
        </row>
        <row r="637">
          <cell r="A637" t="str">
            <v>Ростовская область</v>
          </cell>
        </row>
        <row r="638">
          <cell r="A638" t="str">
            <v>Ростовская область</v>
          </cell>
        </row>
        <row r="639">
          <cell r="A639" t="str">
            <v>Ростовская область</v>
          </cell>
        </row>
        <row r="640">
          <cell r="A640" t="str">
            <v>Ростовская область</v>
          </cell>
        </row>
        <row r="641">
          <cell r="A641" t="str">
            <v>Ростовская область</v>
          </cell>
        </row>
        <row r="642">
          <cell r="A642" t="str">
            <v>Ростовская область</v>
          </cell>
        </row>
        <row r="643">
          <cell r="A643" t="str">
            <v>Ростовская область</v>
          </cell>
        </row>
        <row r="644">
          <cell r="A644" t="str">
            <v>Ростовская область</v>
          </cell>
        </row>
        <row r="645">
          <cell r="A645" t="str">
            <v>Ростовская область</v>
          </cell>
        </row>
        <row r="646">
          <cell r="A646" t="str">
            <v>Ростовская область</v>
          </cell>
        </row>
        <row r="647">
          <cell r="A647" t="str">
            <v>Ростовская область</v>
          </cell>
        </row>
        <row r="648">
          <cell r="A648" t="str">
            <v>Ростовская область</v>
          </cell>
        </row>
        <row r="649">
          <cell r="A649" t="str">
            <v>Ростовская область</v>
          </cell>
        </row>
        <row r="650">
          <cell r="A650" t="str">
            <v>Ростовская область</v>
          </cell>
        </row>
        <row r="651">
          <cell r="A651" t="str">
            <v>Ростовская область</v>
          </cell>
        </row>
        <row r="652">
          <cell r="A652" t="str">
            <v>Ростовская область</v>
          </cell>
        </row>
        <row r="653">
          <cell r="A653" t="str">
            <v>Ростовская область</v>
          </cell>
        </row>
        <row r="654">
          <cell r="A654" t="str">
            <v>Ростовская область</v>
          </cell>
        </row>
        <row r="655">
          <cell r="A655" t="str">
            <v>Ростовская область</v>
          </cell>
        </row>
        <row r="656">
          <cell r="A656" t="str">
            <v>Ростовская область</v>
          </cell>
        </row>
        <row r="657">
          <cell r="A657" t="str">
            <v>Ростовская область</v>
          </cell>
        </row>
        <row r="658">
          <cell r="A658" t="str">
            <v>Ростовская область</v>
          </cell>
        </row>
        <row r="659">
          <cell r="A659" t="str">
            <v>Ростовская область</v>
          </cell>
        </row>
        <row r="660">
          <cell r="A660" t="str">
            <v>Ростовская область</v>
          </cell>
        </row>
        <row r="661">
          <cell r="A661" t="str">
            <v>Ростовская область</v>
          </cell>
        </row>
        <row r="662">
          <cell r="A662" t="str">
            <v>Рязанская область</v>
          </cell>
        </row>
        <row r="663">
          <cell r="A663" t="str">
            <v>Рязанская область</v>
          </cell>
        </row>
        <row r="664">
          <cell r="A664" t="str">
            <v>Рязанская область</v>
          </cell>
        </row>
        <row r="665">
          <cell r="A665" t="str">
            <v>Рязанская область</v>
          </cell>
        </row>
        <row r="666">
          <cell r="A666" t="str">
            <v>Рязанская область</v>
          </cell>
        </row>
        <row r="667">
          <cell r="A667" t="str">
            <v>Рязанская область</v>
          </cell>
        </row>
        <row r="668">
          <cell r="A668" t="str">
            <v>Рязанская область</v>
          </cell>
        </row>
        <row r="669">
          <cell r="A669" t="str">
            <v>Рязанская область</v>
          </cell>
        </row>
        <row r="670">
          <cell r="A670" t="str">
            <v>Рязанская область</v>
          </cell>
        </row>
        <row r="671">
          <cell r="A671" t="str">
            <v>Рязанская область</v>
          </cell>
        </row>
        <row r="672">
          <cell r="A672" t="str">
            <v>Рязанская область</v>
          </cell>
        </row>
        <row r="673">
          <cell r="A673" t="str">
            <v>Рязанская область</v>
          </cell>
        </row>
        <row r="674">
          <cell r="A674" t="str">
            <v>Рязанская область</v>
          </cell>
        </row>
        <row r="675">
          <cell r="A675" t="str">
            <v>Рязанская область</v>
          </cell>
        </row>
        <row r="676">
          <cell r="A676" t="str">
            <v>Рязанская область</v>
          </cell>
        </row>
        <row r="677">
          <cell r="A677" t="str">
            <v>Рязанская область</v>
          </cell>
        </row>
        <row r="678">
          <cell r="A678" t="str">
            <v>Рязанская область</v>
          </cell>
        </row>
        <row r="679">
          <cell r="A679" t="str">
            <v>Рязанская область</v>
          </cell>
        </row>
        <row r="680">
          <cell r="A680" t="str">
            <v>Рязанская область</v>
          </cell>
        </row>
        <row r="681">
          <cell r="A681" t="str">
            <v>Рязанская область</v>
          </cell>
        </row>
        <row r="682">
          <cell r="A682" t="str">
            <v>Рязанская область</v>
          </cell>
        </row>
        <row r="683">
          <cell r="A683" t="str">
            <v>Рязанская область</v>
          </cell>
        </row>
        <row r="684">
          <cell r="A684" t="str">
            <v>Рязанская область</v>
          </cell>
        </row>
        <row r="685">
          <cell r="A685" t="str">
            <v>Рязанская область</v>
          </cell>
        </row>
        <row r="686">
          <cell r="A686" t="str">
            <v>Рязанская область</v>
          </cell>
        </row>
        <row r="687">
          <cell r="A687" t="str">
            <v>Самарская область</v>
          </cell>
        </row>
        <row r="688">
          <cell r="A688" t="str">
            <v>Самарская область</v>
          </cell>
        </row>
        <row r="689">
          <cell r="A689" t="str">
            <v>Самарская область</v>
          </cell>
        </row>
        <row r="690">
          <cell r="A690" t="str">
            <v>Самарская область</v>
          </cell>
        </row>
        <row r="691">
          <cell r="A691" t="str">
            <v>Самарская область</v>
          </cell>
        </row>
        <row r="692">
          <cell r="A692" t="str">
            <v>Самарская область</v>
          </cell>
        </row>
        <row r="693">
          <cell r="A693" t="str">
            <v>Самарская область</v>
          </cell>
        </row>
        <row r="694">
          <cell r="A694" t="str">
            <v>Самарская область</v>
          </cell>
        </row>
        <row r="695">
          <cell r="A695" t="str">
            <v>Самарская область</v>
          </cell>
        </row>
        <row r="696">
          <cell r="A696" t="str">
            <v>Самарская область</v>
          </cell>
        </row>
        <row r="697">
          <cell r="A697" t="str">
            <v>Самарская область</v>
          </cell>
        </row>
        <row r="698">
          <cell r="A698" t="str">
            <v>Самарская область</v>
          </cell>
        </row>
        <row r="699">
          <cell r="A699" t="str">
            <v>Самарская область</v>
          </cell>
        </row>
        <row r="700">
          <cell r="A700" t="str">
            <v>Самарская область</v>
          </cell>
        </row>
        <row r="701">
          <cell r="A701" t="str">
            <v>Самарская область</v>
          </cell>
        </row>
        <row r="702">
          <cell r="A702" t="str">
            <v>Самарская область</v>
          </cell>
        </row>
        <row r="703">
          <cell r="A703" t="str">
            <v>Самарская область</v>
          </cell>
        </row>
        <row r="704">
          <cell r="A704" t="str">
            <v>Самарская область</v>
          </cell>
        </row>
        <row r="705">
          <cell r="A705" t="str">
            <v>Самарская область</v>
          </cell>
        </row>
        <row r="706">
          <cell r="A706" t="str">
            <v>Самарская область</v>
          </cell>
        </row>
        <row r="707">
          <cell r="A707" t="str">
            <v>Самарская область</v>
          </cell>
        </row>
        <row r="708">
          <cell r="A708" t="str">
            <v>Самарская область</v>
          </cell>
        </row>
        <row r="709">
          <cell r="A709" t="str">
            <v>Самарская область</v>
          </cell>
        </row>
        <row r="710">
          <cell r="A710" t="str">
            <v>Самарская область</v>
          </cell>
        </row>
        <row r="711">
          <cell r="A711" t="str">
            <v>Самарская область</v>
          </cell>
        </row>
        <row r="712">
          <cell r="A712" t="str">
            <v>Самарская область</v>
          </cell>
        </row>
        <row r="713">
          <cell r="A713" t="str">
            <v>Самарская область</v>
          </cell>
        </row>
        <row r="714">
          <cell r="A714" t="str">
            <v>Саратовская область</v>
          </cell>
        </row>
        <row r="715">
          <cell r="A715" t="str">
            <v>Саратовская область</v>
          </cell>
        </row>
        <row r="716">
          <cell r="A716" t="str">
            <v>Саратовская область</v>
          </cell>
        </row>
        <row r="717">
          <cell r="A717" t="str">
            <v>Саратовская область</v>
          </cell>
        </row>
        <row r="718">
          <cell r="A718" t="str">
            <v>Саратовская область</v>
          </cell>
        </row>
        <row r="719">
          <cell r="A719" t="str">
            <v>Саратовская область</v>
          </cell>
        </row>
        <row r="720">
          <cell r="A720" t="str">
            <v>Саратовская область</v>
          </cell>
        </row>
        <row r="721">
          <cell r="A721" t="str">
            <v>Саратовская область</v>
          </cell>
        </row>
        <row r="722">
          <cell r="A722" t="str">
            <v>Саратовская область</v>
          </cell>
        </row>
        <row r="723">
          <cell r="A723" t="str">
            <v>Саратовская область</v>
          </cell>
        </row>
        <row r="724">
          <cell r="A724" t="str">
            <v>Саратовская область</v>
          </cell>
        </row>
        <row r="725">
          <cell r="A725" t="str">
            <v>Саратовская область</v>
          </cell>
        </row>
        <row r="726">
          <cell r="A726" t="str">
            <v>Саратовская область</v>
          </cell>
        </row>
        <row r="727">
          <cell r="A727" t="str">
            <v>Саратовская область</v>
          </cell>
        </row>
        <row r="728">
          <cell r="A728" t="str">
            <v>Саратовская область</v>
          </cell>
        </row>
        <row r="729">
          <cell r="A729" t="str">
            <v>Саратовская область</v>
          </cell>
        </row>
        <row r="730">
          <cell r="A730" t="str">
            <v>Саратовская область</v>
          </cell>
        </row>
        <row r="731">
          <cell r="A731" t="str">
            <v>Саратовская область</v>
          </cell>
        </row>
        <row r="732">
          <cell r="A732" t="str">
            <v>Саратовская область</v>
          </cell>
        </row>
        <row r="733">
          <cell r="A733" t="str">
            <v>Саратовская область</v>
          </cell>
        </row>
        <row r="734">
          <cell r="A734" t="str">
            <v>Саратовская область</v>
          </cell>
        </row>
        <row r="735">
          <cell r="A735" t="str">
            <v>Саратовская область</v>
          </cell>
        </row>
        <row r="736">
          <cell r="A736" t="str">
            <v>Саратовская область</v>
          </cell>
        </row>
        <row r="737">
          <cell r="A737" t="str">
            <v>Саратовская область</v>
          </cell>
        </row>
        <row r="738">
          <cell r="A738" t="str">
            <v>Саратовская область</v>
          </cell>
        </row>
        <row r="739">
          <cell r="A739" t="str">
            <v>Саратовская область</v>
          </cell>
        </row>
        <row r="740">
          <cell r="A740" t="str">
            <v>Саратовская область</v>
          </cell>
        </row>
        <row r="741">
          <cell r="A741" t="str">
            <v>Саратовская область</v>
          </cell>
        </row>
        <row r="742">
          <cell r="A742" t="str">
            <v>Саратовская область</v>
          </cell>
        </row>
        <row r="743">
          <cell r="A743" t="str">
            <v>Саратовская область</v>
          </cell>
        </row>
        <row r="744">
          <cell r="A744" t="str">
            <v>Саратовская область</v>
          </cell>
        </row>
        <row r="745">
          <cell r="A745" t="str">
            <v>Саратовская область</v>
          </cell>
        </row>
        <row r="746">
          <cell r="A746" t="str">
            <v>Саратовская область</v>
          </cell>
        </row>
        <row r="747">
          <cell r="A747" t="str">
            <v>Саратовская область</v>
          </cell>
        </row>
        <row r="748">
          <cell r="A748" t="str">
            <v>Саратовская область</v>
          </cell>
        </row>
        <row r="749">
          <cell r="A749" t="str">
            <v>Саратовская область</v>
          </cell>
        </row>
        <row r="750">
          <cell r="A750" t="str">
            <v>Саратовская область</v>
          </cell>
        </row>
        <row r="751">
          <cell r="A751" t="str">
            <v>Саратовская область</v>
          </cell>
        </row>
        <row r="752">
          <cell r="A752" t="str">
            <v>Ставропольский край</v>
          </cell>
        </row>
        <row r="753">
          <cell r="A753" t="str">
            <v>Ставропольский край</v>
          </cell>
        </row>
        <row r="754">
          <cell r="A754" t="str">
            <v>Ставропольский край</v>
          </cell>
        </row>
        <row r="755">
          <cell r="A755" t="str">
            <v>Ставропольский край</v>
          </cell>
        </row>
        <row r="756">
          <cell r="A756" t="str">
            <v>Ставропольский край</v>
          </cell>
        </row>
        <row r="757">
          <cell r="A757" t="str">
            <v>Ставропольский край</v>
          </cell>
        </row>
        <row r="758">
          <cell r="A758" t="str">
            <v>Ставропольский край</v>
          </cell>
        </row>
        <row r="759">
          <cell r="A759" t="str">
            <v>Ставропольский край</v>
          </cell>
        </row>
        <row r="760">
          <cell r="A760" t="str">
            <v>Ставропольский край</v>
          </cell>
        </row>
        <row r="761">
          <cell r="A761" t="str">
            <v>Ставропольский край</v>
          </cell>
        </row>
        <row r="762">
          <cell r="A762" t="str">
            <v>Ставропольский край</v>
          </cell>
        </row>
        <row r="763">
          <cell r="A763" t="str">
            <v>Ставропольский край</v>
          </cell>
        </row>
        <row r="764">
          <cell r="A764" t="str">
            <v>Ставропольский край</v>
          </cell>
        </row>
        <row r="765">
          <cell r="A765" t="str">
            <v>Ставропольский край</v>
          </cell>
        </row>
        <row r="766">
          <cell r="A766" t="str">
            <v>Ставропольский край</v>
          </cell>
        </row>
        <row r="767">
          <cell r="A767" t="str">
            <v>Ставропольский край</v>
          </cell>
        </row>
        <row r="768">
          <cell r="A768" t="str">
            <v>Ставропольский край</v>
          </cell>
        </row>
        <row r="769">
          <cell r="A769" t="str">
            <v>Ставропольский край</v>
          </cell>
        </row>
        <row r="770">
          <cell r="A770" t="str">
            <v>Ставропольский край</v>
          </cell>
        </row>
        <row r="771">
          <cell r="A771" t="str">
            <v>Ставропольский край</v>
          </cell>
        </row>
        <row r="772">
          <cell r="A772" t="str">
            <v>Ставропольский край</v>
          </cell>
        </row>
        <row r="773">
          <cell r="A773" t="str">
            <v>Ставропольский край</v>
          </cell>
        </row>
        <row r="774">
          <cell r="A774" t="str">
            <v>Ставропольский край</v>
          </cell>
        </row>
        <row r="775">
          <cell r="A775" t="str">
            <v>Ставропольский край</v>
          </cell>
        </row>
        <row r="776">
          <cell r="A776" t="str">
            <v>Ставропольский край</v>
          </cell>
        </row>
        <row r="777">
          <cell r="A777" t="str">
            <v>Ставропольский край</v>
          </cell>
        </row>
        <row r="778">
          <cell r="A778" t="str">
            <v>Тамбовская область</v>
          </cell>
        </row>
        <row r="779">
          <cell r="A779" t="str">
            <v>Тамбовская область</v>
          </cell>
        </row>
        <row r="780">
          <cell r="A780" t="str">
            <v>Тамбовская область</v>
          </cell>
        </row>
        <row r="781">
          <cell r="A781" t="str">
            <v>Тамбовская область</v>
          </cell>
        </row>
        <row r="782">
          <cell r="A782" t="str">
            <v>Тамбовская область</v>
          </cell>
        </row>
        <row r="783">
          <cell r="A783" t="str">
            <v>Тамбовская область</v>
          </cell>
        </row>
        <row r="784">
          <cell r="A784" t="str">
            <v>Тамбовская область</v>
          </cell>
        </row>
        <row r="785">
          <cell r="A785" t="str">
            <v>Тамбовская область</v>
          </cell>
        </row>
        <row r="786">
          <cell r="A786" t="str">
            <v>Тамбовская область</v>
          </cell>
        </row>
        <row r="787">
          <cell r="A787" t="str">
            <v>Тамбовская область</v>
          </cell>
        </row>
        <row r="788">
          <cell r="A788" t="str">
            <v>Тамбовская область</v>
          </cell>
        </row>
        <row r="789">
          <cell r="A789" t="str">
            <v>Тамбовская область</v>
          </cell>
        </row>
        <row r="790">
          <cell r="A790" t="str">
            <v>Тамбовская область</v>
          </cell>
        </row>
        <row r="791">
          <cell r="A791" t="str">
            <v>Тамбовская область</v>
          </cell>
        </row>
        <row r="792">
          <cell r="A792" t="str">
            <v>Тамбовская область</v>
          </cell>
        </row>
        <row r="793">
          <cell r="A793" t="str">
            <v>Тамбовская область</v>
          </cell>
        </row>
        <row r="794">
          <cell r="A794" t="str">
            <v>Тамбовская область</v>
          </cell>
        </row>
        <row r="795">
          <cell r="A795" t="str">
            <v>Тамбовская область</v>
          </cell>
        </row>
        <row r="796">
          <cell r="A796" t="str">
            <v>Тамбовская область</v>
          </cell>
        </row>
        <row r="797">
          <cell r="A797" t="str">
            <v>Тамбовская область</v>
          </cell>
        </row>
        <row r="798">
          <cell r="A798" t="str">
            <v>Тамбовская область</v>
          </cell>
        </row>
        <row r="799">
          <cell r="A799" t="str">
            <v>Тамбовская область</v>
          </cell>
        </row>
        <row r="800">
          <cell r="A800" t="str">
            <v>Тамбовская область</v>
          </cell>
        </row>
        <row r="801">
          <cell r="A801" t="str">
            <v>Тульская область</v>
          </cell>
        </row>
        <row r="802">
          <cell r="A802" t="str">
            <v>Тульская область</v>
          </cell>
        </row>
        <row r="803">
          <cell r="A803" t="str">
            <v>Тульская область</v>
          </cell>
        </row>
        <row r="804">
          <cell r="A804" t="str">
            <v>Тульская область</v>
          </cell>
        </row>
        <row r="805">
          <cell r="A805" t="str">
            <v>Тульская область</v>
          </cell>
        </row>
        <row r="806">
          <cell r="A806" t="str">
            <v>Тульская область</v>
          </cell>
        </row>
        <row r="807">
          <cell r="A807" t="str">
            <v>Тульская область</v>
          </cell>
        </row>
        <row r="808">
          <cell r="A808" t="str">
            <v>Тульская область</v>
          </cell>
        </row>
        <row r="809">
          <cell r="A809" t="str">
            <v>Тульская область</v>
          </cell>
        </row>
        <row r="810">
          <cell r="A810" t="str">
            <v>Тульская область</v>
          </cell>
        </row>
        <row r="811">
          <cell r="A811" t="str">
            <v>Тульская область</v>
          </cell>
        </row>
        <row r="812">
          <cell r="A812" t="str">
            <v>Тульская область</v>
          </cell>
        </row>
        <row r="813">
          <cell r="A813" t="str">
            <v>Тульская область</v>
          </cell>
        </row>
        <row r="814">
          <cell r="A814" t="str">
            <v>Тульская область</v>
          </cell>
        </row>
        <row r="815">
          <cell r="A815" t="str">
            <v>Тульская область</v>
          </cell>
        </row>
        <row r="816">
          <cell r="A816" t="str">
            <v>Тульская область</v>
          </cell>
        </row>
        <row r="817">
          <cell r="A817" t="str">
            <v>Тульская область</v>
          </cell>
        </row>
        <row r="818">
          <cell r="A818" t="str">
            <v>Тульская область</v>
          </cell>
        </row>
        <row r="819">
          <cell r="A819" t="str">
            <v>Тульская область</v>
          </cell>
        </row>
        <row r="820">
          <cell r="A820" t="str">
            <v>Тульская область</v>
          </cell>
        </row>
        <row r="821">
          <cell r="A821" t="str">
            <v>Тульская область</v>
          </cell>
        </row>
        <row r="822">
          <cell r="A822" t="str">
            <v>Тульская область</v>
          </cell>
        </row>
        <row r="823">
          <cell r="A823" t="str">
            <v>Тульская область</v>
          </cell>
        </row>
        <row r="824">
          <cell r="A824" t="str">
            <v>Ульяновская область</v>
          </cell>
        </row>
        <row r="825">
          <cell r="A825" t="str">
            <v>Ульяновская область</v>
          </cell>
        </row>
        <row r="826">
          <cell r="A826" t="str">
            <v>Ульяновская область</v>
          </cell>
        </row>
        <row r="827">
          <cell r="A827" t="str">
            <v>Ульяновская область</v>
          </cell>
        </row>
        <row r="828">
          <cell r="A828" t="str">
            <v>Ульяновская область</v>
          </cell>
        </row>
        <row r="829">
          <cell r="A829" t="str">
            <v>Ульяновская область</v>
          </cell>
        </row>
        <row r="830">
          <cell r="A830" t="str">
            <v>Ульяновская область</v>
          </cell>
        </row>
        <row r="831">
          <cell r="A831" t="str">
            <v>Ульяновская область</v>
          </cell>
        </row>
        <row r="832">
          <cell r="A832" t="str">
            <v>Ульяновская область</v>
          </cell>
        </row>
        <row r="833">
          <cell r="A833" t="str">
            <v>Ульяновская область</v>
          </cell>
        </row>
        <row r="834">
          <cell r="A834" t="str">
            <v>Ульяновская область</v>
          </cell>
        </row>
        <row r="835">
          <cell r="A835" t="str">
            <v>Ульяновская область</v>
          </cell>
        </row>
        <row r="836">
          <cell r="A836" t="str">
            <v>Ульяновская область</v>
          </cell>
        </row>
        <row r="837">
          <cell r="A837" t="str">
            <v>Ульяновская область</v>
          </cell>
        </row>
        <row r="838">
          <cell r="A838" t="str">
            <v>Ульяновская область</v>
          </cell>
        </row>
        <row r="839">
          <cell r="A839" t="str">
            <v>Ульяновская область</v>
          </cell>
        </row>
        <row r="840">
          <cell r="A840" t="str">
            <v>Ульяновская область</v>
          </cell>
        </row>
        <row r="841">
          <cell r="A841" t="str">
            <v>Ульяновская область</v>
          </cell>
        </row>
        <row r="842">
          <cell r="A842" t="str">
            <v>Ульяновская область</v>
          </cell>
        </row>
        <row r="843">
          <cell r="A843" t="str">
            <v>Ульяновская область</v>
          </cell>
        </row>
        <row r="844">
          <cell r="A844" t="str">
            <v>Ульяновская область</v>
          </cell>
        </row>
        <row r="845">
          <cell r="A845" t="str">
            <v>Чеченская Республика</v>
          </cell>
        </row>
        <row r="846">
          <cell r="A846" t="str">
            <v>Чеченская Республика</v>
          </cell>
        </row>
        <row r="847">
          <cell r="A847" t="str">
            <v>Чеченская Республика</v>
          </cell>
        </row>
        <row r="848">
          <cell r="A848" t="str">
            <v>Чеченская Республика</v>
          </cell>
        </row>
        <row r="849">
          <cell r="A849" t="str">
            <v>Чеченская Республика</v>
          </cell>
        </row>
        <row r="850">
          <cell r="A850" t="str">
            <v>Чеченская Республика</v>
          </cell>
        </row>
        <row r="851">
          <cell r="A851" t="str">
            <v>Чеченская Республика</v>
          </cell>
        </row>
        <row r="852">
          <cell r="A852" t="str">
            <v>Чеченская Республика</v>
          </cell>
        </row>
        <row r="853">
          <cell r="A853" t="str">
            <v>Чеченская Республика</v>
          </cell>
        </row>
        <row r="854">
          <cell r="A854" t="str">
            <v>Чеченская Республика</v>
          </cell>
        </row>
        <row r="855">
          <cell r="A855" t="str">
            <v>Чеченская Республика</v>
          </cell>
        </row>
        <row r="856">
          <cell r="A856" t="str">
            <v>Чеченская Республика</v>
          </cell>
        </row>
        <row r="857">
          <cell r="A857" t="str">
            <v>Чеченская Республика</v>
          </cell>
        </row>
        <row r="858">
          <cell r="A858" t="str">
            <v>Чеченская Республика</v>
          </cell>
        </row>
        <row r="859">
          <cell r="A859" t="str">
            <v>Чеченская Республика</v>
          </cell>
        </row>
        <row r="860">
          <cell r="A860" t="str">
            <v>Чувашская Республика - Чувашия</v>
          </cell>
        </row>
        <row r="861">
          <cell r="A861" t="str">
            <v>Чувашская Республика - Чувашия</v>
          </cell>
        </row>
        <row r="862">
          <cell r="A862" t="str">
            <v>Чувашская Республика - Чувашия</v>
          </cell>
        </row>
        <row r="863">
          <cell r="A863" t="str">
            <v>Чувашская Республика - Чувашия</v>
          </cell>
        </row>
        <row r="864">
          <cell r="A864" t="str">
            <v>Чувашская Республика - Чувашия</v>
          </cell>
        </row>
        <row r="865">
          <cell r="A865" t="str">
            <v>Чувашская Республика - Чувашия</v>
          </cell>
        </row>
        <row r="866">
          <cell r="A866" t="str">
            <v>Чувашская Республика - Чувашия</v>
          </cell>
        </row>
        <row r="867">
          <cell r="A867" t="str">
            <v>Чувашская Республика - Чувашия</v>
          </cell>
        </row>
        <row r="868">
          <cell r="A868" t="str">
            <v>Чувашская Республика - Чувашия</v>
          </cell>
        </row>
        <row r="869">
          <cell r="A869" t="str">
            <v>Чувашская Республика - Чувашия</v>
          </cell>
        </row>
        <row r="870">
          <cell r="A870" t="str">
            <v>Чувашская Республика - Чувашия</v>
          </cell>
        </row>
        <row r="871">
          <cell r="A871" t="str">
            <v>Чувашская Республика - Чувашия</v>
          </cell>
        </row>
        <row r="872">
          <cell r="A872" t="str">
            <v>Чувашская Республика - Чувашия</v>
          </cell>
        </row>
        <row r="873">
          <cell r="A873" t="str">
            <v>Чувашская Республика - Чувашия</v>
          </cell>
        </row>
        <row r="874">
          <cell r="A874" t="str">
            <v>Чувашская Республика - Чувашия</v>
          </cell>
        </row>
        <row r="875">
          <cell r="A875" t="str">
            <v>Чувашская Республика - Чувашия</v>
          </cell>
        </row>
        <row r="876">
          <cell r="A876" t="str">
            <v>Чувашская Республика - Чувашия</v>
          </cell>
        </row>
        <row r="877">
          <cell r="A877" t="str">
            <v>Чувашская Республика - Чувашия</v>
          </cell>
        </row>
        <row r="878">
          <cell r="A878" t="str">
            <v>Чувашская Республика - Чувашия</v>
          </cell>
        </row>
        <row r="879">
          <cell r="A879" t="str">
            <v>Чувашская Республика - Чувашия</v>
          </cell>
        </row>
        <row r="880">
          <cell r="A880" t="str">
            <v>Чувашская Республика - Чувашия</v>
          </cell>
        </row>
      </sheetData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k-Agro"/>
      <sheetName val="справочник"/>
      <sheetName val="учет 14 мая"/>
      <sheetName val="Лист1"/>
      <sheetName val="Протокол"/>
      <sheetName val="Посев"/>
      <sheetName val="схема"/>
      <sheetName val="прорастание ВВСН 0-5"/>
      <sheetName val="полные всходы ВВСН 7-10"/>
      <sheetName val="1-2 пара листьев ВВСН 11-12"/>
      <sheetName val="смык. в рядке 4-8 нл ВВСН14-17"/>
      <sheetName val="смык в междуряд ВВСН19-39"/>
      <sheetName val="14-20 листьев"/>
      <sheetName val="интенсивное нарастание листьев"/>
      <sheetName val="интенсивное нарастание лист (2)"/>
      <sheetName val="уборка"/>
      <sheetName val="Списки АгроХолдинги"/>
      <sheetName val="Списки области"/>
      <sheetName val="Списки"/>
      <sheetName val="Таблица"/>
    </sheetNames>
    <sheetDataSet>
      <sheetData sheetId="0"/>
      <sheetData sheetId="1"/>
      <sheetData sheetId="2"/>
      <sheetData sheetId="3"/>
      <sheetData sheetId="4">
        <row r="5">
          <cell r="B5" t="str">
            <v>Курская область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АгроХолдинги</v>
          </cell>
          <cell r="C1" t="str">
            <v>Филиалы</v>
          </cell>
        </row>
        <row r="2">
          <cell r="C2" t="str">
            <v>Авангард-Агро Тула</v>
          </cell>
        </row>
        <row r="3">
          <cell r="C3" t="str">
            <v>Авангард-Агро-Белгород</v>
          </cell>
        </row>
        <row r="4">
          <cell r="C4" t="str">
            <v>Авангард-Агро-Воронеж</v>
          </cell>
        </row>
        <row r="5">
          <cell r="C5" t="str">
            <v>Авангард-Агро-Воронеж</v>
          </cell>
        </row>
        <row r="6">
          <cell r="C6" t="str">
            <v>Авангард-Агро-Воронеж</v>
          </cell>
        </row>
        <row r="7">
          <cell r="C7" t="str">
            <v>Авангард-Агро-Воронеж</v>
          </cell>
        </row>
        <row r="8">
          <cell r="C8" t="str">
            <v>Авангард-Агро-Воронеж</v>
          </cell>
        </row>
        <row r="9">
          <cell r="C9" t="str">
            <v>Авангард-Агро-Воронеж</v>
          </cell>
        </row>
        <row r="10">
          <cell r="C10" t="str">
            <v>Авангард-Агро-Воронеж</v>
          </cell>
        </row>
        <row r="11">
          <cell r="C11" t="str">
            <v>Авангард-Агро-Воронеж</v>
          </cell>
        </row>
        <row r="12">
          <cell r="C12" t="str">
            <v>Авангард-Агро-Воронеж</v>
          </cell>
        </row>
        <row r="13">
          <cell r="C13" t="str">
            <v>Авангард-Агро-Воронеж</v>
          </cell>
        </row>
        <row r="14">
          <cell r="C14" t="str">
            <v>Авангард-Агро-Воронеж</v>
          </cell>
        </row>
        <row r="15">
          <cell r="C15" t="str">
            <v>Авангард-Агро-Воронеж</v>
          </cell>
        </row>
        <row r="16">
          <cell r="C16" t="str">
            <v>Авангард-Агро-Курск</v>
          </cell>
        </row>
        <row r="17">
          <cell r="C17" t="str">
            <v>Авангард-Агро-Курск</v>
          </cell>
        </row>
        <row r="18">
          <cell r="C18" t="str">
            <v>Авангард-Агро-Курск</v>
          </cell>
        </row>
        <row r="19">
          <cell r="C19" t="str">
            <v>Авангард-Агро-Курск</v>
          </cell>
        </row>
        <row r="20">
          <cell r="C20" t="str">
            <v>Авангард-Агро-Курск</v>
          </cell>
        </row>
        <row r="21">
          <cell r="C21" t="str">
            <v>Авангард-Агро-Курск</v>
          </cell>
        </row>
        <row r="22">
          <cell r="C22" t="str">
            <v>Авангард-Агро-Курск</v>
          </cell>
        </row>
        <row r="23">
          <cell r="C23" t="str">
            <v>Авангард-Агро-Курск</v>
          </cell>
        </row>
        <row r="24">
          <cell r="C24" t="str">
            <v>Авангард-Агро-Курск</v>
          </cell>
        </row>
        <row r="25">
          <cell r="C25" t="str">
            <v>Авангард-Агро-Курск</v>
          </cell>
        </row>
        <row r="26">
          <cell r="C26" t="str">
            <v>Авангард-Агро-Курск</v>
          </cell>
        </row>
        <row r="27">
          <cell r="C27" t="str">
            <v>Авангард-Агро-Курск</v>
          </cell>
        </row>
        <row r="28">
          <cell r="C28" t="str">
            <v>Авангард-Агро-Курск</v>
          </cell>
        </row>
        <row r="29">
          <cell r="C29" t="str">
            <v>Авангард-Агро-Курск</v>
          </cell>
        </row>
        <row r="30">
          <cell r="C30" t="str">
            <v>Авангард-Агро-Липецк</v>
          </cell>
        </row>
        <row r="31">
          <cell r="C31" t="str">
            <v>Авангард-Агро-Липецк</v>
          </cell>
        </row>
        <row r="32">
          <cell r="C32" t="str">
            <v>Авангард-Агро-Липецк</v>
          </cell>
        </row>
        <row r="33">
          <cell r="C33" t="str">
            <v>Авангард-Агро-Липецк</v>
          </cell>
        </row>
        <row r="34">
          <cell r="C34" t="str">
            <v>Авангард-Агро-Орел</v>
          </cell>
        </row>
        <row r="35">
          <cell r="C35" t="str">
            <v>Авангард-Агро-Орел</v>
          </cell>
        </row>
        <row r="36">
          <cell r="C36" t="str">
            <v>Авангард-Агро-Орел</v>
          </cell>
        </row>
        <row r="37">
          <cell r="C37" t="str">
            <v>Авангард-Агро-Орел</v>
          </cell>
        </row>
        <row r="38">
          <cell r="C38" t="str">
            <v>Авангард-Агро-Орел</v>
          </cell>
        </row>
        <row r="39">
          <cell r="C39" t="str">
            <v>Авангард-Агро-Орел</v>
          </cell>
        </row>
        <row r="40">
          <cell r="C40" t="str">
            <v>Авангард-Агро-Орел</v>
          </cell>
        </row>
        <row r="41">
          <cell r="C41" t="str">
            <v>Авангард-Агро-Орел</v>
          </cell>
        </row>
        <row r="42">
          <cell r="C42" t="str">
            <v>Авангард-Агро-Орел</v>
          </cell>
        </row>
        <row r="43">
          <cell r="C43" t="str">
            <v>Авангард-Агро-Орел</v>
          </cell>
        </row>
        <row r="44">
          <cell r="C44" t="str">
            <v>Авангард-Агро-Орел</v>
          </cell>
        </row>
        <row r="45">
          <cell r="C45" t="str">
            <v>Авангард-Агро-Орел</v>
          </cell>
        </row>
        <row r="46">
          <cell r="C46" t="str">
            <v>Авангард-Агро-Орел</v>
          </cell>
        </row>
        <row r="47">
          <cell r="C47" t="str">
            <v>Авангард-Агро-Орел</v>
          </cell>
        </row>
        <row r="48">
          <cell r="C48">
            <v>0</v>
          </cell>
        </row>
        <row r="49">
          <cell r="C49" t="str">
            <v>ПО Нижнедевицк</v>
          </cell>
        </row>
        <row r="50">
          <cell r="C50" t="str">
            <v>ПО Липецк Юг</v>
          </cell>
        </row>
        <row r="51">
          <cell r="C51" t="str">
            <v>ПО Липецк Юг</v>
          </cell>
        </row>
        <row r="52">
          <cell r="C52" t="str">
            <v>ПО Липецк Юг</v>
          </cell>
        </row>
        <row r="53">
          <cell r="C53" t="str">
            <v>ПО Липецк Юг</v>
          </cell>
        </row>
        <row r="54">
          <cell r="C54" t="str">
            <v>ПО Тамбов</v>
          </cell>
        </row>
        <row r="55">
          <cell r="C55" t="str">
            <v>ПО Орел</v>
          </cell>
        </row>
        <row r="56">
          <cell r="C56" t="str">
            <v>ПО Орел</v>
          </cell>
        </row>
        <row r="57">
          <cell r="C57" t="str">
            <v>ПО Липецк Север</v>
          </cell>
        </row>
        <row r="58">
          <cell r="C58" t="str">
            <v>Аграрная группа</v>
          </cell>
        </row>
        <row r="59">
          <cell r="C59" t="str">
            <v>Аграрная группа</v>
          </cell>
        </row>
        <row r="60">
          <cell r="C60" t="str">
            <v>Аграрная группа</v>
          </cell>
        </row>
        <row r="61">
          <cell r="C61" t="str">
            <v>Аграрная группа</v>
          </cell>
        </row>
        <row r="62">
          <cell r="C62" t="str">
            <v>Аграрная группа</v>
          </cell>
        </row>
        <row r="63">
          <cell r="C63" t="str">
            <v>Аграрная группа</v>
          </cell>
        </row>
        <row r="64">
          <cell r="C64" t="str">
            <v>Аграрная группа</v>
          </cell>
        </row>
        <row r="65">
          <cell r="C65" t="str">
            <v>Аграрная группа</v>
          </cell>
        </row>
        <row r="66">
          <cell r="C66" t="str">
            <v>ООО "Шацк Золотая Нива"</v>
          </cell>
        </row>
        <row r="67">
          <cell r="C67" t="str">
            <v>ООО "Шацк Золотая Нива"</v>
          </cell>
        </row>
        <row r="68">
          <cell r="C68" t="str">
            <v>ООО "Шацк Золотая Нива"</v>
          </cell>
        </row>
        <row r="69">
          <cell r="C69" t="str">
            <v>ООО "Шацк Золотая Нива"</v>
          </cell>
        </row>
        <row r="70">
          <cell r="C70" t="str">
            <v>ООО "Шацк Золотая Нива"</v>
          </cell>
        </row>
        <row r="71">
          <cell r="C71" t="str">
            <v>ООО "Шацк Золотая Нива"</v>
          </cell>
        </row>
        <row r="72">
          <cell r="C72" t="str">
            <v>ООО "Шацк Золотая Нива"</v>
          </cell>
        </row>
        <row r="73">
          <cell r="C73" t="str">
            <v>ООО "Шацк Золотая Нива"</v>
          </cell>
        </row>
        <row r="74">
          <cell r="C74" t="str">
            <v>ООО "Шацк Золотая Нива"</v>
          </cell>
        </row>
        <row r="75">
          <cell r="C75" t="str">
            <v>ООО "Шацк Золотая Нива"</v>
          </cell>
        </row>
        <row r="76">
          <cell r="C76" t="str">
            <v>ООО "Шацк Золотая Нива"</v>
          </cell>
        </row>
        <row r="77">
          <cell r="C77" t="str">
            <v>ООО "Пичаево Золотая Нива"</v>
          </cell>
        </row>
        <row r="78">
          <cell r="C78" t="str">
            <v>ООО "Пичаево Золотая Нива"</v>
          </cell>
        </row>
        <row r="79">
          <cell r="C79" t="str">
            <v>ООО "Пичаево Золотая Нива"</v>
          </cell>
        </row>
        <row r="80">
          <cell r="C80" t="str">
            <v>ООО "Пичаево Золотая Нива"</v>
          </cell>
        </row>
        <row r="81">
          <cell r="C81" t="str">
            <v>ООО "Пичаево Золотая Нива"</v>
          </cell>
        </row>
        <row r="82">
          <cell r="C82" t="str">
            <v>ООО "Пенза Золотая Нива"</v>
          </cell>
        </row>
        <row r="83">
          <cell r="C83" t="str">
            <v>ООО "Пенза Золотая Нива"</v>
          </cell>
        </row>
        <row r="84">
          <cell r="C84" t="str">
            <v>ООО "Пенза Золотая Нива"</v>
          </cell>
        </row>
        <row r="85">
          <cell r="C85" t="str">
            <v>ООО "Пенза Золотая Нива"</v>
          </cell>
        </row>
        <row r="86">
          <cell r="C86" t="str">
            <v>ООО "КурскАгроАктив"</v>
          </cell>
        </row>
        <row r="87">
          <cell r="C87" t="str">
            <v>ООО "КурскАгроАктив"</v>
          </cell>
        </row>
        <row r="88">
          <cell r="C88" t="str">
            <v>ООО "КурскАгроАктив"</v>
          </cell>
        </row>
        <row r="89">
          <cell r="C89" t="str">
            <v>ООО "КурскАгроАктив"</v>
          </cell>
        </row>
        <row r="90">
          <cell r="C90" t="str">
            <v>ООО "КурскАгроАктив"</v>
          </cell>
        </row>
        <row r="91">
          <cell r="C91" t="str">
            <v>ООО "КурскАгроАктив"</v>
          </cell>
        </row>
        <row r="92">
          <cell r="C92" t="str">
            <v>ООО "КурскАгроАктив"</v>
          </cell>
        </row>
        <row r="93">
          <cell r="C93" t="str">
            <v>Агротерра-Тула</v>
          </cell>
        </row>
        <row r="94">
          <cell r="C94" t="str">
            <v>Агротерра-Тула</v>
          </cell>
        </row>
        <row r="95">
          <cell r="C95" t="str">
            <v>Агротерра-Тула</v>
          </cell>
        </row>
        <row r="96">
          <cell r="C96" t="str">
            <v>Агротерра-Тула</v>
          </cell>
        </row>
        <row r="97">
          <cell r="C97" t="str">
            <v>Агротерра-Тула</v>
          </cell>
        </row>
        <row r="98">
          <cell r="C98" t="str">
            <v>АгроТерра-Рязань</v>
          </cell>
        </row>
        <row r="99">
          <cell r="C99" t="str">
            <v>Продимекс-Пенза</v>
          </cell>
        </row>
        <row r="100">
          <cell r="C100" t="str">
            <v>Продимекс-Пенза</v>
          </cell>
        </row>
        <row r="101">
          <cell r="C101" t="str">
            <v>Продимекс-Пенза</v>
          </cell>
        </row>
        <row r="102">
          <cell r="C102" t="str">
            <v>ЦЧ АПК</v>
          </cell>
        </row>
        <row r="103">
          <cell r="C103" t="str">
            <v>ЦЧ АПК</v>
          </cell>
        </row>
        <row r="104">
          <cell r="C104" t="str">
            <v>ЦЧ АПК</v>
          </cell>
        </row>
        <row r="105">
          <cell r="C105" t="str">
            <v>ЦЧ АПК</v>
          </cell>
        </row>
        <row r="106">
          <cell r="C106" t="str">
            <v>ЦЧ АПК</v>
          </cell>
        </row>
        <row r="107">
          <cell r="C107" t="str">
            <v>ЦЧ АПК</v>
          </cell>
        </row>
        <row r="108">
          <cell r="C108" t="str">
            <v>ЦЧ АПК</v>
          </cell>
        </row>
        <row r="109">
          <cell r="C109" t="str">
            <v>ЦЧ АПК</v>
          </cell>
        </row>
        <row r="110">
          <cell r="C110" t="str">
            <v>ЦЧ АПК</v>
          </cell>
        </row>
        <row r="111">
          <cell r="C111" t="str">
            <v>ЦЧ АПК</v>
          </cell>
        </row>
        <row r="112">
          <cell r="C112" t="str">
            <v>ЦЧ АПК</v>
          </cell>
        </row>
        <row r="113">
          <cell r="C113" t="str">
            <v>ЦЧ АПК</v>
          </cell>
        </row>
        <row r="114">
          <cell r="C114" t="str">
            <v>ЦЧ АПК</v>
          </cell>
        </row>
        <row r="115">
          <cell r="C115" t="str">
            <v>ЦЧ АПК</v>
          </cell>
        </row>
        <row r="116">
          <cell r="C116" t="str">
            <v>ЦЧ АПК</v>
          </cell>
        </row>
        <row r="117">
          <cell r="C117" t="str">
            <v>ЦЧ АПК</v>
          </cell>
        </row>
        <row r="118">
          <cell r="C118" t="str">
            <v>ЦЧ АПК</v>
          </cell>
        </row>
        <row r="119">
          <cell r="C119" t="str">
            <v>ЦЧ АПК</v>
          </cell>
        </row>
        <row r="120">
          <cell r="C120" t="str">
            <v>ЦЧ АПК</v>
          </cell>
        </row>
        <row r="121">
          <cell r="C121" t="str">
            <v>ЦЧ АПК</v>
          </cell>
        </row>
        <row r="122">
          <cell r="C122" t="str">
            <v>ЦЧ АПК</v>
          </cell>
        </row>
        <row r="123">
          <cell r="C123" t="str">
            <v>ЦЧ АПК</v>
          </cell>
        </row>
        <row r="124">
          <cell r="C124" t="str">
            <v>ЦЧ АПК</v>
          </cell>
        </row>
        <row r="125">
          <cell r="C125" t="str">
            <v>ЦЧ АПК</v>
          </cell>
        </row>
        <row r="126">
          <cell r="C126" t="str">
            <v>ЦЧ АПК</v>
          </cell>
        </row>
        <row r="127">
          <cell r="C127" t="str">
            <v>ЦЧ АПК</v>
          </cell>
        </row>
        <row r="128">
          <cell r="C128" t="str">
            <v>ЦЧ АПК</v>
          </cell>
        </row>
        <row r="129">
          <cell r="C129" t="str">
            <v>ЦЧ АПК</v>
          </cell>
        </row>
        <row r="130">
          <cell r="C130" t="str">
            <v>ЦЧ АПК</v>
          </cell>
        </row>
        <row r="131">
          <cell r="C131" t="str">
            <v>ЦЧ АПК</v>
          </cell>
        </row>
        <row r="132">
          <cell r="C132" t="str">
            <v>АФ Тамбовская</v>
          </cell>
        </row>
        <row r="133">
          <cell r="C133" t="str">
            <v>Курск-Агро</v>
          </cell>
        </row>
        <row r="134">
          <cell r="C134" t="str">
            <v>Курск-Агро</v>
          </cell>
        </row>
        <row r="135">
          <cell r="C135" t="str">
            <v>Курск-Агро</v>
          </cell>
        </row>
        <row r="136">
          <cell r="C136" t="str">
            <v>Курск-Агро</v>
          </cell>
        </row>
        <row r="137">
          <cell r="C137" t="str">
            <v>Курск-Агро</v>
          </cell>
        </row>
        <row r="138">
          <cell r="C138" t="str">
            <v>Курск-Агро</v>
          </cell>
        </row>
        <row r="139">
          <cell r="C139" t="str">
            <v>Курск-Агро</v>
          </cell>
        </row>
        <row r="140">
          <cell r="C140" t="str">
            <v>Курск-Агро</v>
          </cell>
        </row>
        <row r="141">
          <cell r="C141" t="str">
            <v>Курск-Агро</v>
          </cell>
        </row>
        <row r="142">
          <cell r="C142" t="str">
            <v>Курск-Агро</v>
          </cell>
        </row>
        <row r="143">
          <cell r="C143" t="str">
            <v>Курск-Агро</v>
          </cell>
        </row>
        <row r="144">
          <cell r="C144" t="str">
            <v>Курск-Агро</v>
          </cell>
        </row>
        <row r="145">
          <cell r="C145" t="str">
            <v>Курск-Агро</v>
          </cell>
        </row>
        <row r="146">
          <cell r="C146" t="str">
            <v>ЦЧ АПК АгроСервис ООО</v>
          </cell>
        </row>
        <row r="147">
          <cell r="C147" t="str">
            <v>Мелеуз НПО ООО</v>
          </cell>
        </row>
        <row r="148">
          <cell r="C148" t="str">
            <v>Наша Родина ПЗ ООО</v>
          </cell>
        </row>
        <row r="149">
          <cell r="C149" t="str">
            <v>АФ Агросахар</v>
          </cell>
        </row>
        <row r="150">
          <cell r="C150" t="str">
            <v>АФ Агросахар</v>
          </cell>
        </row>
        <row r="151">
          <cell r="C151" t="str">
            <v>АФ Агросахар</v>
          </cell>
        </row>
        <row r="152">
          <cell r="C152" t="str">
            <v>Племзавод Урупский АО</v>
          </cell>
        </row>
        <row r="153">
          <cell r="C153" t="str">
            <v>Агросахар ООО</v>
          </cell>
        </row>
        <row r="154">
          <cell r="C154" t="str">
            <v>Мелиоратор СПК ООО</v>
          </cell>
        </row>
        <row r="155">
          <cell r="C155" t="str">
            <v>Воронежский кластер</v>
          </cell>
        </row>
        <row r="156">
          <cell r="C156" t="str">
            <v>Воронежский кластер</v>
          </cell>
        </row>
        <row r="157">
          <cell r="C157" t="str">
            <v>Воронежский кластер</v>
          </cell>
        </row>
        <row r="158">
          <cell r="C158" t="str">
            <v>Воронежский кластер</v>
          </cell>
        </row>
        <row r="159">
          <cell r="C159" t="str">
            <v>Воронежский кластер</v>
          </cell>
        </row>
        <row r="160">
          <cell r="C160" t="str">
            <v>Курский кластер</v>
          </cell>
        </row>
        <row r="161">
          <cell r="C161" t="str">
            <v>Липецкий кластер</v>
          </cell>
        </row>
        <row r="162">
          <cell r="C162" t="str">
            <v>Тамбовский кластер</v>
          </cell>
        </row>
        <row r="163">
          <cell r="C163" t="str">
            <v>РусАгро-Инвест</v>
          </cell>
        </row>
        <row r="164">
          <cell r="C164" t="str">
            <v>РусАгро-Инвест</v>
          </cell>
        </row>
        <row r="165">
          <cell r="C165" t="str">
            <v>РусАгро-Инвест</v>
          </cell>
        </row>
        <row r="166">
          <cell r="C166" t="str">
            <v>РусАгро-Инвест</v>
          </cell>
        </row>
        <row r="167">
          <cell r="C167" t="str">
            <v>РусАгро-Инвест</v>
          </cell>
        </row>
        <row r="168">
          <cell r="C168" t="str">
            <v>РусАгро-Инвест</v>
          </cell>
        </row>
        <row r="169">
          <cell r="C169" t="str">
            <v>РусАгро-Инвест</v>
          </cell>
        </row>
        <row r="170">
          <cell r="C170" t="str">
            <v>РусАгро-Инвест</v>
          </cell>
        </row>
        <row r="171">
          <cell r="C171" t="str">
            <v>РусАгро-Инвест</v>
          </cell>
        </row>
        <row r="172">
          <cell r="C172" t="str">
            <v>РусАгро-Инвест</v>
          </cell>
        </row>
        <row r="173">
          <cell r="C173" t="str">
            <v>РусАгро-Инвест</v>
          </cell>
        </row>
        <row r="174">
          <cell r="C174" t="str">
            <v>РусАгро-Инвест</v>
          </cell>
        </row>
        <row r="175">
          <cell r="C175" t="str">
            <v>РусАгро-Инвест</v>
          </cell>
        </row>
        <row r="176">
          <cell r="C176" t="str">
            <v>РусАгро-Инвест</v>
          </cell>
        </row>
        <row r="177">
          <cell r="C177" t="str">
            <v>РусАгро-Инвест</v>
          </cell>
        </row>
        <row r="178">
          <cell r="C178" t="str">
            <v>РусАгро-Инвест</v>
          </cell>
        </row>
        <row r="179">
          <cell r="C179" t="str">
            <v>РусАгро-Инвест</v>
          </cell>
        </row>
        <row r="180">
          <cell r="C180" t="str">
            <v>Кшеньагро</v>
          </cell>
        </row>
        <row r="181">
          <cell r="C181" t="str">
            <v>Кшеньагро</v>
          </cell>
        </row>
        <row r="182">
          <cell r="C182" t="str">
            <v>Отрадаагро</v>
          </cell>
        </row>
        <row r="183">
          <cell r="C183" t="str">
            <v>Отрадаагро</v>
          </cell>
        </row>
        <row r="184">
          <cell r="C184" t="str">
            <v>Агротехнологии</v>
          </cell>
        </row>
        <row r="185">
          <cell r="C185" t="str">
            <v>Агротехнологии</v>
          </cell>
        </row>
        <row r="186">
          <cell r="C186" t="str">
            <v>Агротехнологии</v>
          </cell>
        </row>
        <row r="187">
          <cell r="C187" t="str">
            <v>Агротехнологии</v>
          </cell>
        </row>
        <row r="188">
          <cell r="C188" t="str">
            <v>Агротехнологии</v>
          </cell>
        </row>
        <row r="189">
          <cell r="C189" t="str">
            <v>Агротехнологии</v>
          </cell>
        </row>
        <row r="190">
          <cell r="C190" t="str">
            <v>Агротехнологии</v>
          </cell>
        </row>
        <row r="191">
          <cell r="C191" t="str">
            <v>Агротехнологии</v>
          </cell>
        </row>
        <row r="192">
          <cell r="C192" t="str">
            <v>Агротехнологии</v>
          </cell>
        </row>
        <row r="193">
          <cell r="C193" t="str">
            <v>Агротехнологии</v>
          </cell>
        </row>
        <row r="194">
          <cell r="C194" t="str">
            <v>Агротехнологии</v>
          </cell>
        </row>
        <row r="195">
          <cell r="C195" t="str">
            <v>Агротехнологии</v>
          </cell>
        </row>
        <row r="196">
          <cell r="C196" t="str">
            <v>ПримАгро</v>
          </cell>
        </row>
        <row r="197">
          <cell r="C197" t="str">
            <v>Липецкое подразделение</v>
          </cell>
        </row>
        <row r="198">
          <cell r="C198" t="str">
            <v>Липецкое подразделение</v>
          </cell>
        </row>
        <row r="199">
          <cell r="C199" t="str">
            <v>Липецкое подразделение</v>
          </cell>
        </row>
        <row r="200">
          <cell r="C200" t="str">
            <v>Липецкое подразделение</v>
          </cell>
        </row>
        <row r="201">
          <cell r="C201" t="str">
            <v>Липецкое подразделение</v>
          </cell>
        </row>
        <row r="202">
          <cell r="C202" t="str">
            <v>Липецкое подразделение</v>
          </cell>
        </row>
        <row r="203">
          <cell r="C203" t="str">
            <v>Липецкое подразделение</v>
          </cell>
        </row>
        <row r="204">
          <cell r="C204" t="str">
            <v>Липецкое подразделение</v>
          </cell>
        </row>
        <row r="205">
          <cell r="C205" t="str">
            <v>Липецкое подразделение</v>
          </cell>
        </row>
        <row r="206">
          <cell r="C206" t="str">
            <v>Тамбовское подразделение</v>
          </cell>
        </row>
        <row r="207">
          <cell r="C207" t="str">
            <v>Тамбовское подразделение</v>
          </cell>
        </row>
        <row r="208">
          <cell r="C208" t="str">
            <v>Тамбовское подразделение</v>
          </cell>
        </row>
        <row r="209">
          <cell r="C209" t="str">
            <v>Воронежское подразделение</v>
          </cell>
        </row>
        <row r="210">
          <cell r="C210" t="str">
            <v>Воронежское подразделение</v>
          </cell>
        </row>
        <row r="211">
          <cell r="C211" t="str">
            <v>Воронежское подразделение</v>
          </cell>
        </row>
        <row r="212">
          <cell r="C212" t="str">
            <v>Краснодарское подразделение</v>
          </cell>
        </row>
        <row r="213">
          <cell r="C213" t="str">
            <v>Краснодарское подразделение</v>
          </cell>
        </row>
        <row r="214">
          <cell r="C214" t="str">
            <v>Краснодарское подразделение</v>
          </cell>
        </row>
        <row r="215">
          <cell r="C215" t="str">
            <v>Алтайское подразделение</v>
          </cell>
        </row>
        <row r="216">
          <cell r="C216" t="str">
            <v>Алтайское подразделение</v>
          </cell>
        </row>
        <row r="217">
          <cell r="C217" t="str">
            <v>УК АГРО-Инвест</v>
          </cell>
        </row>
        <row r="218">
          <cell r="C218" t="str">
            <v>УК АГРО-Инвест</v>
          </cell>
        </row>
        <row r="219">
          <cell r="C219" t="str">
            <v>УК АГРО-Инвест</v>
          </cell>
        </row>
        <row r="220">
          <cell r="C220" t="str">
            <v>УК АГРО-Инвест</v>
          </cell>
        </row>
        <row r="221">
          <cell r="C221" t="str">
            <v>УК АГРО-Инвест</v>
          </cell>
        </row>
        <row r="222">
          <cell r="C222" t="str">
            <v>УК АГРО-Инвест</v>
          </cell>
        </row>
        <row r="223">
          <cell r="C223" t="str">
            <v>УК АГРО-Инвест</v>
          </cell>
        </row>
        <row r="224">
          <cell r="C224" t="str">
            <v>УК АГРО-Инвест</v>
          </cell>
        </row>
        <row r="225">
          <cell r="C225" t="str">
            <v>ЛАПК</v>
          </cell>
        </row>
        <row r="226">
          <cell r="C226" t="str">
            <v>ЛАПК</v>
          </cell>
        </row>
        <row r="227">
          <cell r="C227" t="str">
            <v>ЛАПК</v>
          </cell>
        </row>
        <row r="228">
          <cell r="C228" t="str">
            <v>ЛАПК</v>
          </cell>
        </row>
        <row r="229">
          <cell r="C229" t="str">
            <v>ВАПК</v>
          </cell>
        </row>
        <row r="230">
          <cell r="C230" t="str">
            <v>ВАПК</v>
          </cell>
        </row>
        <row r="231">
          <cell r="C231" t="str">
            <v>ВАПК</v>
          </cell>
        </row>
        <row r="232">
          <cell r="C232" t="str">
            <v>ВАПК</v>
          </cell>
        </row>
        <row r="233">
          <cell r="C233" t="str">
            <v>АХИ</v>
          </cell>
        </row>
        <row r="234">
          <cell r="C234" t="str">
            <v>АХИ</v>
          </cell>
        </row>
        <row r="235">
          <cell r="C235" t="str">
            <v>АХИ</v>
          </cell>
        </row>
        <row r="236">
          <cell r="C236" t="str">
            <v>АХИ</v>
          </cell>
        </row>
        <row r="237">
          <cell r="C237" t="str">
            <v>ПЗК Юг</v>
          </cell>
        </row>
        <row r="238">
          <cell r="C238" t="str">
            <v>ПЗК Юг</v>
          </cell>
        </row>
        <row r="239">
          <cell r="C239" t="str">
            <v>ПЗК Юг</v>
          </cell>
        </row>
        <row r="240">
          <cell r="C240" t="str">
            <v>ПЗК Север</v>
          </cell>
        </row>
        <row r="241">
          <cell r="C241" t="str">
            <v>ПЗК Север</v>
          </cell>
        </row>
        <row r="242">
          <cell r="C242" t="str">
            <v>ПЗК Север</v>
          </cell>
        </row>
        <row r="243">
          <cell r="C243" t="str">
            <v>Мираторг Орел</v>
          </cell>
        </row>
        <row r="244">
          <cell r="C244" t="str">
            <v>Мираторг Орел</v>
          </cell>
        </row>
        <row r="245">
          <cell r="C245" t="str">
            <v>Мираторг Орел</v>
          </cell>
        </row>
        <row r="246">
          <cell r="C246" t="str">
            <v>Мираторг Орел</v>
          </cell>
        </row>
        <row r="247">
          <cell r="C247" t="str">
            <v>Мираторг Орел</v>
          </cell>
        </row>
        <row r="248">
          <cell r="C248" t="str">
            <v>Мираторг Орел</v>
          </cell>
        </row>
        <row r="249">
          <cell r="C249" t="str">
            <v>Мираторг Орел</v>
          </cell>
        </row>
        <row r="250">
          <cell r="C250" t="str">
            <v>БМК</v>
          </cell>
        </row>
        <row r="251">
          <cell r="C251" t="str">
            <v>БМК</v>
          </cell>
        </row>
        <row r="252">
          <cell r="C252" t="str">
            <v>БМК</v>
          </cell>
        </row>
        <row r="253">
          <cell r="C253" t="str">
            <v>БМК</v>
          </cell>
        </row>
        <row r="254">
          <cell r="C254" t="str">
            <v>БМК</v>
          </cell>
        </row>
        <row r="255">
          <cell r="C255" t="str">
            <v>БМК</v>
          </cell>
        </row>
        <row r="256">
          <cell r="C256" t="str">
            <v>БМК</v>
          </cell>
        </row>
        <row r="257">
          <cell r="C257" t="str">
            <v>БМК</v>
          </cell>
        </row>
        <row r="258">
          <cell r="C258" t="str">
            <v>БМК</v>
          </cell>
        </row>
        <row r="259">
          <cell r="C259" t="str">
            <v>КМК</v>
          </cell>
        </row>
        <row r="260">
          <cell r="C260" t="str">
            <v>КМК</v>
          </cell>
        </row>
        <row r="261">
          <cell r="C261" t="str">
            <v>Пенза</v>
          </cell>
        </row>
        <row r="262">
          <cell r="C262" t="str">
            <v>Пенза</v>
          </cell>
        </row>
        <row r="263">
          <cell r="C263" t="str">
            <v>Пенза</v>
          </cell>
        </row>
        <row r="264">
          <cell r="C264" t="str">
            <v>Пенза</v>
          </cell>
        </row>
        <row r="265">
          <cell r="C265" t="str">
            <v>Воронежская</v>
          </cell>
        </row>
        <row r="266">
          <cell r="C266" t="str">
            <v>ЮАГ МАГ</v>
          </cell>
        </row>
        <row r="267">
          <cell r="C267" t="str">
            <v>ЮАГ МАГ</v>
          </cell>
        </row>
        <row r="268">
          <cell r="C268" t="str">
            <v>ЮАГ МАГ</v>
          </cell>
        </row>
        <row r="269">
          <cell r="C269" t="str">
            <v>ЮАГ МАГ</v>
          </cell>
        </row>
        <row r="270">
          <cell r="C270" t="str">
            <v>ЮАГ МАГ</v>
          </cell>
        </row>
        <row r="271">
          <cell r="C271" t="str">
            <v>ЮАГ ГАГ</v>
          </cell>
        </row>
        <row r="272">
          <cell r="C272" t="str">
            <v>ЮАГ ГАГ</v>
          </cell>
        </row>
        <row r="273">
          <cell r="C273" t="str">
            <v>ЮАГ ГАГ</v>
          </cell>
        </row>
        <row r="274">
          <cell r="C274" t="str">
            <v>ЮАГ ГАГ</v>
          </cell>
        </row>
        <row r="275">
          <cell r="C275" t="str">
            <v>ЮАГ ГАГ</v>
          </cell>
        </row>
        <row r="276">
          <cell r="C276" t="str">
            <v>ЮАГ ГАГ</v>
          </cell>
        </row>
        <row r="277">
          <cell r="C277" t="str">
            <v>ЮАГ УАГ</v>
          </cell>
        </row>
        <row r="278">
          <cell r="C278" t="str">
            <v>ЮАГ УАГ</v>
          </cell>
        </row>
        <row r="279">
          <cell r="C279" t="str">
            <v>ЮАГ УАГ</v>
          </cell>
        </row>
        <row r="280">
          <cell r="C280" t="str">
            <v>ЮАГ УАГ</v>
          </cell>
        </row>
        <row r="281">
          <cell r="C281" t="str">
            <v>ЮВАГ УАГ</v>
          </cell>
        </row>
        <row r="282">
          <cell r="C282" t="str">
            <v>ЮВАГ УАГ</v>
          </cell>
        </row>
        <row r="283">
          <cell r="C283" t="str">
            <v>ЮВАГ УАГ</v>
          </cell>
        </row>
        <row r="284">
          <cell r="C284" t="str">
            <v>ЮВАГ УАГ</v>
          </cell>
        </row>
        <row r="285">
          <cell r="C285" t="str">
            <v>ЮВАГ ТАГ</v>
          </cell>
        </row>
        <row r="286">
          <cell r="C286" t="str">
            <v>ЮВАГ ТАГ</v>
          </cell>
        </row>
        <row r="287">
          <cell r="C287" t="str">
            <v>ЮВАГ ТАГ</v>
          </cell>
        </row>
        <row r="288">
          <cell r="C288" t="str">
            <v>ЮВАГ ТАГ</v>
          </cell>
        </row>
        <row r="289">
          <cell r="C289" t="str">
            <v>ЮВАГ ТАГ</v>
          </cell>
        </row>
        <row r="290">
          <cell r="C290" t="str">
            <v>ЮВАГ ТАГ</v>
          </cell>
        </row>
        <row r="291">
          <cell r="C291" t="str">
            <v>ЮВАГ ТАГ</v>
          </cell>
        </row>
        <row r="292">
          <cell r="C292" t="str">
            <v>ЮВАГ ПАГ</v>
          </cell>
        </row>
        <row r="293">
          <cell r="C293" t="str">
            <v>ЮВАГ ПАГ</v>
          </cell>
        </row>
        <row r="294">
          <cell r="C294" t="str">
            <v>ЮВАГ ПАГ</v>
          </cell>
        </row>
        <row r="295">
          <cell r="C295" t="str">
            <v>ЮВАГ ПАГ</v>
          </cell>
        </row>
        <row r="296">
          <cell r="C296" t="str">
            <v>ЮВАГ ПАГ</v>
          </cell>
        </row>
      </sheetData>
      <sheetData sheetId="17">
        <row r="1">
          <cell r="A1" t="str">
            <v>Область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5"/>
  <sheetViews>
    <sheetView topLeftCell="A4" zoomScale="60" zoomScaleNormal="60" workbookViewId="0">
      <selection activeCell="C30" sqref="C30"/>
    </sheetView>
  </sheetViews>
  <sheetFormatPr defaultRowHeight="15"/>
  <cols>
    <col min="3" max="3" width="52.85546875" customWidth="1"/>
  </cols>
  <sheetData>
    <row r="1" spans="2:6" ht="15.75">
      <c r="B1" s="6" t="s">
        <v>100</v>
      </c>
      <c r="C1" s="24"/>
      <c r="D1" s="24" t="s">
        <v>101</v>
      </c>
      <c r="E1" s="24" t="s">
        <v>102</v>
      </c>
      <c r="F1" s="24" t="s">
        <v>103</v>
      </c>
    </row>
    <row r="2" spans="2:6" ht="15.75">
      <c r="B2" s="6">
        <v>1</v>
      </c>
      <c r="C2" t="s">
        <v>88</v>
      </c>
      <c r="D2" s="25">
        <v>92.929292929292927</v>
      </c>
      <c r="E2" s="26">
        <v>20.25</v>
      </c>
      <c r="F2" s="26">
        <v>18.818181818181817</v>
      </c>
    </row>
    <row r="3" spans="2:6" ht="15.75">
      <c r="B3" s="6">
        <v>4</v>
      </c>
      <c r="C3" t="s">
        <v>91</v>
      </c>
      <c r="D3" s="25">
        <v>85.353535353535349</v>
      </c>
      <c r="E3" s="26">
        <v>21.92</v>
      </c>
      <c r="F3" s="26">
        <v>18.70949494949495</v>
      </c>
    </row>
    <row r="4" spans="2:6" ht="15.75">
      <c r="B4" s="6">
        <v>3</v>
      </c>
      <c r="C4" t="s">
        <v>90</v>
      </c>
      <c r="D4" s="25">
        <v>87.070707070707073</v>
      </c>
      <c r="E4" s="26">
        <v>21.23</v>
      </c>
      <c r="F4" s="26">
        <v>18.485111111111113</v>
      </c>
    </row>
    <row r="5" spans="2:6" ht="15.75">
      <c r="B5" s="6">
        <v>10</v>
      </c>
      <c r="C5" t="s">
        <v>42</v>
      </c>
      <c r="D5" s="25">
        <v>88.888888888888886</v>
      </c>
      <c r="E5" s="26">
        <v>20.71</v>
      </c>
      <c r="F5" s="26">
        <v>18.408888888888889</v>
      </c>
    </row>
    <row r="6" spans="2:6" ht="15.75">
      <c r="B6" s="6">
        <v>8</v>
      </c>
      <c r="C6" t="s">
        <v>95</v>
      </c>
      <c r="D6" s="25">
        <v>87.979797979797979</v>
      </c>
      <c r="E6" s="26">
        <v>20.37</v>
      </c>
      <c r="F6" s="26">
        <v>17.921484848484848</v>
      </c>
    </row>
    <row r="7" spans="2:6" ht="15.75">
      <c r="B7" s="6">
        <v>2</v>
      </c>
      <c r="C7" t="s">
        <v>89</v>
      </c>
      <c r="D7" s="25">
        <v>81.818181818181827</v>
      </c>
      <c r="E7" s="26">
        <v>21</v>
      </c>
      <c r="F7" s="26">
        <v>17.181818181818183</v>
      </c>
    </row>
    <row r="8" spans="2:6" ht="15.75">
      <c r="B8" s="6">
        <v>13</v>
      </c>
      <c r="C8" t="s">
        <v>7</v>
      </c>
      <c r="D8" s="25">
        <v>82.62626262626263</v>
      </c>
      <c r="E8" s="26">
        <v>20.69</v>
      </c>
      <c r="F8" s="26">
        <v>17.095373737373738</v>
      </c>
    </row>
    <row r="9" spans="2:6" ht="15.75">
      <c r="B9" s="6">
        <v>51</v>
      </c>
      <c r="C9" t="s">
        <v>78</v>
      </c>
      <c r="D9" s="25">
        <v>76.767676767676761</v>
      </c>
      <c r="E9" s="26">
        <v>22.21</v>
      </c>
      <c r="F9" s="26">
        <v>17.05010101010101</v>
      </c>
    </row>
    <row r="10" spans="2:6" ht="15.75">
      <c r="B10" s="6">
        <v>9</v>
      </c>
      <c r="C10" t="s">
        <v>96</v>
      </c>
      <c r="D10" s="25">
        <v>82.828282828282823</v>
      </c>
      <c r="E10" s="26">
        <v>20.48</v>
      </c>
      <c r="F10" s="26">
        <v>16.963232323232322</v>
      </c>
    </row>
    <row r="11" spans="2:6" ht="15.75">
      <c r="B11" s="6">
        <v>27</v>
      </c>
      <c r="C11" t="s">
        <v>31</v>
      </c>
      <c r="D11" s="25">
        <v>77.979797979797979</v>
      </c>
      <c r="E11" s="26">
        <v>21.25</v>
      </c>
      <c r="F11" s="26">
        <v>16.570707070707073</v>
      </c>
    </row>
    <row r="12" spans="2:6" ht="15.75">
      <c r="B12" s="6">
        <v>7</v>
      </c>
      <c r="C12" t="s">
        <v>94</v>
      </c>
      <c r="D12" s="25">
        <v>78.181818181818187</v>
      </c>
      <c r="E12" s="26">
        <v>20.93</v>
      </c>
      <c r="F12" s="26">
        <v>16.363454545454548</v>
      </c>
    </row>
    <row r="13" spans="2:6" ht="15.75">
      <c r="B13" s="6">
        <v>18</v>
      </c>
      <c r="C13" t="s">
        <v>104</v>
      </c>
      <c r="D13" s="25">
        <v>78.181818181818187</v>
      </c>
      <c r="E13" s="26">
        <v>20.85</v>
      </c>
      <c r="F13" s="26">
        <v>16.300909090909091</v>
      </c>
    </row>
    <row r="14" spans="2:6" ht="15.75">
      <c r="B14" s="6">
        <v>52</v>
      </c>
      <c r="C14" t="s">
        <v>4</v>
      </c>
      <c r="D14" s="25">
        <v>76.36363636363636</v>
      </c>
      <c r="E14" s="26">
        <v>21.23</v>
      </c>
      <c r="F14" s="26">
        <v>16.212</v>
      </c>
    </row>
    <row r="15" spans="2:6" ht="15.75">
      <c r="B15" s="6">
        <v>12</v>
      </c>
      <c r="C15" t="s">
        <v>11</v>
      </c>
      <c r="D15" s="25">
        <v>72.828282828282823</v>
      </c>
      <c r="E15" s="26">
        <v>21.74</v>
      </c>
      <c r="F15" s="26">
        <v>15.832868686868686</v>
      </c>
    </row>
    <row r="16" spans="2:6" ht="15.75">
      <c r="B16" s="6">
        <v>46</v>
      </c>
      <c r="C16" t="s">
        <v>22</v>
      </c>
      <c r="D16" s="25">
        <v>76.060606060606062</v>
      </c>
      <c r="E16" s="26">
        <v>20.78</v>
      </c>
      <c r="F16" s="26">
        <v>15.805393939393941</v>
      </c>
    </row>
    <row r="17" spans="2:6" ht="15.75">
      <c r="B17" s="6">
        <v>45</v>
      </c>
      <c r="C17" t="s">
        <v>6</v>
      </c>
      <c r="D17" s="25">
        <v>80</v>
      </c>
      <c r="E17" s="26">
        <v>19.73</v>
      </c>
      <c r="F17" s="26">
        <v>15.784000000000001</v>
      </c>
    </row>
    <row r="18" spans="2:6" ht="15.75">
      <c r="B18" s="6">
        <v>16</v>
      </c>
      <c r="C18" t="s">
        <v>0</v>
      </c>
      <c r="D18" s="25">
        <v>74.848484848484844</v>
      </c>
      <c r="E18" s="26">
        <v>21.05</v>
      </c>
      <c r="F18" s="26">
        <v>15.755606060606061</v>
      </c>
    </row>
    <row r="19" spans="2:6" ht="15.75">
      <c r="B19" s="6">
        <v>5</v>
      </c>
      <c r="C19" t="s">
        <v>92</v>
      </c>
      <c r="D19" s="25">
        <v>74.74747474747474</v>
      </c>
      <c r="E19" s="26">
        <v>20.84</v>
      </c>
      <c r="F19" s="26">
        <v>15.577373737373737</v>
      </c>
    </row>
    <row r="20" spans="2:6" ht="15.75">
      <c r="B20" s="6">
        <v>44</v>
      </c>
      <c r="C20" t="s">
        <v>83</v>
      </c>
      <c r="D20" s="25">
        <v>71.616161616161619</v>
      </c>
      <c r="E20" s="26">
        <v>21.72</v>
      </c>
      <c r="F20" s="26">
        <v>15.555030303030303</v>
      </c>
    </row>
    <row r="21" spans="2:6" ht="15.75">
      <c r="B21" s="6">
        <v>6</v>
      </c>
      <c r="C21" t="s">
        <v>93</v>
      </c>
      <c r="D21" s="25">
        <v>76.464646464646478</v>
      </c>
      <c r="E21" s="26">
        <v>20.329999999999998</v>
      </c>
      <c r="F21" s="26">
        <v>15.545262626262627</v>
      </c>
    </row>
    <row r="22" spans="2:6" ht="15.75">
      <c r="B22" s="6">
        <v>33</v>
      </c>
      <c r="C22" t="s">
        <v>36</v>
      </c>
      <c r="D22" s="25">
        <v>72.222222222222214</v>
      </c>
      <c r="E22" s="26">
        <v>21.41</v>
      </c>
      <c r="F22" s="26">
        <v>15.462777777777776</v>
      </c>
    </row>
    <row r="23" spans="2:6" ht="15.75">
      <c r="B23" s="6">
        <v>15</v>
      </c>
      <c r="C23" t="s">
        <v>10</v>
      </c>
      <c r="D23" s="25">
        <v>70.909090909090907</v>
      </c>
      <c r="E23" s="26">
        <v>21.68</v>
      </c>
      <c r="F23" s="26">
        <v>15.373090909090909</v>
      </c>
    </row>
    <row r="24" spans="2:6" ht="15.75">
      <c r="B24" s="6">
        <v>43</v>
      </c>
      <c r="C24" t="s">
        <v>82</v>
      </c>
      <c r="D24" s="25">
        <v>74.242424242424235</v>
      </c>
      <c r="E24" s="26">
        <v>20.66</v>
      </c>
      <c r="F24" s="26">
        <v>15.338484848484848</v>
      </c>
    </row>
    <row r="25" spans="2:6" ht="15.75">
      <c r="B25" s="6">
        <v>34</v>
      </c>
      <c r="C25" t="s">
        <v>2</v>
      </c>
      <c r="D25" s="25">
        <v>71.919191919191931</v>
      </c>
      <c r="E25" s="26">
        <v>21.11</v>
      </c>
      <c r="F25" s="26">
        <v>15.182141414141416</v>
      </c>
    </row>
    <row r="26" spans="2:6" ht="15.75">
      <c r="B26" s="6">
        <v>35</v>
      </c>
      <c r="C26" t="s">
        <v>37</v>
      </c>
      <c r="D26" s="25">
        <v>73.333333333333329</v>
      </c>
      <c r="E26" s="26">
        <v>20.69</v>
      </c>
      <c r="F26" s="26">
        <v>15.172666666666666</v>
      </c>
    </row>
    <row r="27" spans="2:6" ht="15.75">
      <c r="B27" s="6">
        <v>20</v>
      </c>
      <c r="C27" t="s">
        <v>24</v>
      </c>
      <c r="D27" s="25">
        <v>66.969696969696955</v>
      </c>
      <c r="E27" s="26">
        <v>22.32</v>
      </c>
      <c r="F27" s="26">
        <v>14.947636363636361</v>
      </c>
    </row>
    <row r="28" spans="2:6" ht="15.75">
      <c r="B28" s="6">
        <v>53</v>
      </c>
      <c r="C28" t="s">
        <v>20</v>
      </c>
      <c r="D28" s="25">
        <v>71.01010101010101</v>
      </c>
      <c r="E28" s="26">
        <v>20.95</v>
      </c>
      <c r="F28" s="26">
        <v>14.876616161616163</v>
      </c>
    </row>
    <row r="29" spans="2:6" ht="15.75">
      <c r="B29" s="6">
        <v>30</v>
      </c>
      <c r="C29" t="s">
        <v>33</v>
      </c>
      <c r="D29" s="25">
        <v>66.666666666666671</v>
      </c>
      <c r="E29" s="26">
        <v>22.3</v>
      </c>
      <c r="F29" s="26">
        <v>14.866666666666667</v>
      </c>
    </row>
    <row r="30" spans="2:6" ht="15.75">
      <c r="B30" s="6">
        <v>29</v>
      </c>
      <c r="C30" t="s">
        <v>113</v>
      </c>
      <c r="D30" s="25">
        <v>72.323232323232318</v>
      </c>
      <c r="E30" s="26">
        <v>20.51</v>
      </c>
      <c r="F30" s="26">
        <v>14.83349494949495</v>
      </c>
    </row>
    <row r="31" spans="2:6" ht="15.75">
      <c r="B31" s="6">
        <v>28</v>
      </c>
      <c r="C31" t="s">
        <v>87</v>
      </c>
      <c r="D31" s="25">
        <v>69.090909090909108</v>
      </c>
      <c r="E31" s="26">
        <v>21.32</v>
      </c>
      <c r="F31" s="26">
        <v>14.730181818181823</v>
      </c>
    </row>
    <row r="32" spans="2:6" ht="15.75">
      <c r="B32" s="6">
        <v>37</v>
      </c>
      <c r="C32" t="s">
        <v>39</v>
      </c>
      <c r="D32" s="25">
        <v>65.656565656565647</v>
      </c>
      <c r="E32" s="26">
        <v>22.25</v>
      </c>
      <c r="F32" s="26">
        <v>14.608585858585856</v>
      </c>
    </row>
    <row r="33" spans="2:6" ht="15.75">
      <c r="B33" s="6">
        <v>36</v>
      </c>
      <c r="C33" t="s">
        <v>38</v>
      </c>
      <c r="D33" s="25">
        <v>65.656565656565647</v>
      </c>
      <c r="E33" s="26">
        <v>22.02</v>
      </c>
      <c r="F33" s="26">
        <v>14.457575757575755</v>
      </c>
    </row>
    <row r="34" spans="2:6" ht="15.75">
      <c r="B34" s="6">
        <v>11</v>
      </c>
      <c r="C34" t="s">
        <v>8</v>
      </c>
      <c r="D34" s="25">
        <v>70.707070707070713</v>
      </c>
      <c r="E34" s="26">
        <v>20.38</v>
      </c>
      <c r="F34" s="26">
        <v>14.410101010101011</v>
      </c>
    </row>
    <row r="35" spans="2:6" ht="15.75">
      <c r="B35" s="6">
        <v>24</v>
      </c>
      <c r="C35" t="s">
        <v>28</v>
      </c>
      <c r="D35" s="25">
        <v>65.454545454545453</v>
      </c>
      <c r="E35" s="26">
        <v>21.77</v>
      </c>
      <c r="F35" s="26">
        <v>14.249454545454546</v>
      </c>
    </row>
    <row r="36" spans="2:6" ht="15.75">
      <c r="B36" s="6">
        <v>32</v>
      </c>
      <c r="C36" t="s">
        <v>35</v>
      </c>
      <c r="D36" s="25">
        <v>67.87878787878789</v>
      </c>
      <c r="E36" s="26">
        <v>20.97</v>
      </c>
      <c r="F36" s="26">
        <v>14.234181818181819</v>
      </c>
    </row>
    <row r="37" spans="2:6" ht="15.75">
      <c r="B37" s="6">
        <v>14</v>
      </c>
      <c r="C37" t="s">
        <v>1</v>
      </c>
      <c r="D37" s="25">
        <v>68.484848484848484</v>
      </c>
      <c r="E37" s="26">
        <v>20.58</v>
      </c>
      <c r="F37" s="26">
        <v>14.094181818181816</v>
      </c>
    </row>
    <row r="38" spans="2:6" ht="15.75">
      <c r="B38" s="6">
        <v>50</v>
      </c>
      <c r="C38" t="s">
        <v>86</v>
      </c>
      <c r="D38" s="25">
        <v>65.858585858585869</v>
      </c>
      <c r="E38" s="26">
        <v>21.36</v>
      </c>
      <c r="F38" s="26">
        <v>14.067393939393941</v>
      </c>
    </row>
    <row r="39" spans="2:6" ht="15.75">
      <c r="B39" s="6">
        <v>38</v>
      </c>
      <c r="C39" t="s">
        <v>79</v>
      </c>
      <c r="D39" s="25">
        <v>65.454545454545453</v>
      </c>
      <c r="E39" s="26">
        <v>21.48</v>
      </c>
      <c r="F39" s="26">
        <v>14.059636363636365</v>
      </c>
    </row>
    <row r="40" spans="2:6" ht="15.75">
      <c r="B40" s="6">
        <v>22</v>
      </c>
      <c r="C40" t="s">
        <v>26</v>
      </c>
      <c r="D40" s="25">
        <v>65.252525252525245</v>
      </c>
      <c r="E40" s="26">
        <v>21.32</v>
      </c>
      <c r="F40" s="26">
        <v>13.911838383838383</v>
      </c>
    </row>
    <row r="41" spans="2:6" ht="15.75">
      <c r="B41" s="6">
        <v>39</v>
      </c>
      <c r="C41" t="s">
        <v>5</v>
      </c>
      <c r="D41" s="25">
        <v>68.484848484848484</v>
      </c>
      <c r="E41" s="26">
        <v>19.98</v>
      </c>
      <c r="F41" s="26">
        <v>13.683272727272726</v>
      </c>
    </row>
    <row r="42" spans="2:6" ht="15.75">
      <c r="B42" s="6">
        <v>21</v>
      </c>
      <c r="C42" t="s">
        <v>25</v>
      </c>
      <c r="D42" s="25">
        <v>67.777777777777771</v>
      </c>
      <c r="E42" s="26">
        <v>20.18</v>
      </c>
      <c r="F42" s="26">
        <v>13.677555555555555</v>
      </c>
    </row>
    <row r="43" spans="2:6" ht="15.75">
      <c r="B43" s="6">
        <v>19</v>
      </c>
      <c r="C43" t="s">
        <v>23</v>
      </c>
      <c r="D43" s="25">
        <v>63.63636363636364</v>
      </c>
      <c r="E43" s="26">
        <v>21.38</v>
      </c>
      <c r="F43" s="26">
        <v>13.605454545454545</v>
      </c>
    </row>
    <row r="44" spans="2:6" ht="15.75">
      <c r="B44" s="6">
        <v>40</v>
      </c>
      <c r="C44" t="s">
        <v>40</v>
      </c>
      <c r="D44" s="25">
        <v>64.848484848484858</v>
      </c>
      <c r="E44" s="26">
        <v>20.95</v>
      </c>
      <c r="F44" s="26">
        <v>13.585757575757578</v>
      </c>
    </row>
    <row r="45" spans="2:6" ht="15.75">
      <c r="B45" s="6">
        <v>47</v>
      </c>
      <c r="C45" t="s">
        <v>84</v>
      </c>
      <c r="D45" s="25">
        <v>64.141414141414145</v>
      </c>
      <c r="E45" s="26">
        <v>21</v>
      </c>
      <c r="F45" s="26">
        <v>13.469696969696971</v>
      </c>
    </row>
    <row r="46" spans="2:6" ht="15.75">
      <c r="B46" s="6">
        <v>26</v>
      </c>
      <c r="C46" t="s">
        <v>30</v>
      </c>
      <c r="D46" s="25">
        <v>65.858585858585869</v>
      </c>
      <c r="E46" s="26">
        <v>20.36</v>
      </c>
      <c r="F46" s="26">
        <v>13.408808080808083</v>
      </c>
    </row>
    <row r="47" spans="2:6" ht="15.75">
      <c r="B47" s="6">
        <v>48</v>
      </c>
      <c r="C47" t="s">
        <v>41</v>
      </c>
      <c r="D47" s="25">
        <v>65.353535353535364</v>
      </c>
      <c r="E47" s="26">
        <v>20.100000000000001</v>
      </c>
      <c r="F47" s="26">
        <v>13.13606060606061</v>
      </c>
    </row>
    <row r="48" spans="2:6" ht="15.75">
      <c r="B48" s="6">
        <v>49</v>
      </c>
      <c r="C48" t="s">
        <v>85</v>
      </c>
      <c r="D48" s="25">
        <v>63.838383838383848</v>
      </c>
      <c r="E48" s="26">
        <v>20.23</v>
      </c>
      <c r="F48" s="26">
        <v>12.914505050505051</v>
      </c>
    </row>
    <row r="49" spans="2:6" ht="15.75">
      <c r="B49" s="6">
        <v>41</v>
      </c>
      <c r="C49" t="s">
        <v>80</v>
      </c>
      <c r="D49" s="25">
        <v>63.939393939393938</v>
      </c>
      <c r="E49" s="26">
        <v>20.059999999999999</v>
      </c>
      <c r="F49" s="26">
        <v>12.826242424242423</v>
      </c>
    </row>
    <row r="50" spans="2:6" ht="15.75">
      <c r="B50" s="6">
        <v>31</v>
      </c>
      <c r="C50" t="s">
        <v>34</v>
      </c>
      <c r="D50" s="25">
        <v>65.959595959595958</v>
      </c>
      <c r="E50" s="26">
        <v>19.37</v>
      </c>
      <c r="F50" s="26">
        <v>12.776373737373738</v>
      </c>
    </row>
    <row r="51" spans="2:6" ht="15.75">
      <c r="B51" s="6">
        <v>42</v>
      </c>
      <c r="C51" t="s">
        <v>81</v>
      </c>
      <c r="D51" s="25">
        <v>62.222222222222229</v>
      </c>
      <c r="E51" s="26">
        <v>20.51</v>
      </c>
      <c r="F51" s="26">
        <v>12.761777777777779</v>
      </c>
    </row>
    <row r="52" spans="2:6" ht="15.75">
      <c r="B52" s="6">
        <v>25</v>
      </c>
      <c r="C52" t="s">
        <v>29</v>
      </c>
      <c r="D52" s="25">
        <v>64.848484848484858</v>
      </c>
      <c r="E52" s="26">
        <v>19.34</v>
      </c>
      <c r="F52" s="26">
        <v>12.54169696969697</v>
      </c>
    </row>
    <row r="53" spans="2:6" ht="15.75">
      <c r="B53" s="6">
        <v>23</v>
      </c>
      <c r="C53" t="s">
        <v>27</v>
      </c>
      <c r="D53" s="25">
        <v>62.222222222222229</v>
      </c>
      <c r="E53" s="26">
        <v>20.04</v>
      </c>
      <c r="F53" s="26">
        <v>12.469333333333333</v>
      </c>
    </row>
    <row r="54" spans="2:6" ht="15.75">
      <c r="B54" s="6">
        <v>17</v>
      </c>
      <c r="C54" t="s">
        <v>9</v>
      </c>
      <c r="D54" s="25">
        <v>61.01010101010101</v>
      </c>
      <c r="E54" s="26">
        <v>20.350000000000001</v>
      </c>
      <c r="F54" s="26">
        <v>12.415555555555557</v>
      </c>
    </row>
    <row r="55" spans="2:6" ht="15.75">
      <c r="B55" s="6">
        <v>54</v>
      </c>
      <c r="C55" t="s">
        <v>3</v>
      </c>
      <c r="D55" s="25">
        <v>60.202020202020208</v>
      </c>
      <c r="E55" s="26">
        <v>20.54</v>
      </c>
      <c r="F55" s="26">
        <v>12.36549494949495</v>
      </c>
    </row>
  </sheetData>
  <autoFilter ref="B1:F55">
    <sortState ref="B2:F55">
      <sortCondition descending="1" ref="F1:F55"/>
    </sortState>
  </autoFilter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7"/>
  <sheetViews>
    <sheetView zoomScale="60" zoomScaleNormal="60" workbookViewId="0">
      <selection activeCell="B31" sqref="B31"/>
    </sheetView>
  </sheetViews>
  <sheetFormatPr defaultRowHeight="15"/>
  <cols>
    <col min="2" max="2" width="14.140625" customWidth="1"/>
  </cols>
  <sheetData>
    <row r="2" spans="2:4">
      <c r="C2" t="s">
        <v>71</v>
      </c>
      <c r="D2" t="s">
        <v>70</v>
      </c>
    </row>
    <row r="3" spans="2:4">
      <c r="B3" t="s">
        <v>88</v>
      </c>
      <c r="C3">
        <v>20.25</v>
      </c>
      <c r="D3">
        <v>92.929292929292927</v>
      </c>
    </row>
    <row r="4" spans="2:4">
      <c r="B4" t="s">
        <v>89</v>
      </c>
      <c r="C4">
        <v>21</v>
      </c>
      <c r="D4">
        <v>81.818181818181827</v>
      </c>
    </row>
    <row r="5" spans="2:4">
      <c r="B5" t="s">
        <v>90</v>
      </c>
      <c r="C5">
        <v>21.23</v>
      </c>
      <c r="D5">
        <v>87.070707070707073</v>
      </c>
    </row>
    <row r="6" spans="2:4">
      <c r="B6" t="s">
        <v>91</v>
      </c>
      <c r="C6">
        <v>21.92</v>
      </c>
      <c r="D6">
        <v>85.353535353535349</v>
      </c>
    </row>
    <row r="7" spans="2:4">
      <c r="B7" t="s">
        <v>92</v>
      </c>
      <c r="C7">
        <v>20.84</v>
      </c>
      <c r="D7">
        <v>74.74747474747474</v>
      </c>
    </row>
    <row r="8" spans="2:4">
      <c r="B8" t="s">
        <v>93</v>
      </c>
      <c r="C8">
        <v>20.329999999999998</v>
      </c>
      <c r="D8">
        <v>76.464646464646478</v>
      </c>
    </row>
    <row r="9" spans="2:4">
      <c r="B9" t="s">
        <v>94</v>
      </c>
      <c r="C9">
        <v>20.93</v>
      </c>
      <c r="D9">
        <v>78.181818181818187</v>
      </c>
    </row>
    <row r="10" spans="2:4">
      <c r="B10" t="s">
        <v>95</v>
      </c>
      <c r="C10">
        <v>20.37</v>
      </c>
      <c r="D10">
        <v>87.979797979797979</v>
      </c>
    </row>
    <row r="11" spans="2:4">
      <c r="B11" t="s">
        <v>96</v>
      </c>
      <c r="C11">
        <v>20.48</v>
      </c>
      <c r="D11">
        <v>82.828282828282823</v>
      </c>
    </row>
    <row r="12" spans="2:4">
      <c r="B12" t="s">
        <v>42</v>
      </c>
      <c r="C12">
        <v>20.71</v>
      </c>
      <c r="D12">
        <v>88.888888888888886</v>
      </c>
    </row>
    <row r="13" spans="2:4">
      <c r="B13" t="s">
        <v>8</v>
      </c>
      <c r="C13">
        <v>20.38</v>
      </c>
      <c r="D13">
        <v>70.707070707070713</v>
      </c>
    </row>
    <row r="14" spans="2:4">
      <c r="B14" t="s">
        <v>11</v>
      </c>
      <c r="C14">
        <v>21.74</v>
      </c>
      <c r="D14">
        <v>72.828282828282823</v>
      </c>
    </row>
    <row r="15" spans="2:4">
      <c r="B15" t="s">
        <v>7</v>
      </c>
      <c r="C15">
        <v>20.69</v>
      </c>
      <c r="D15">
        <v>82.62626262626263</v>
      </c>
    </row>
    <row r="16" spans="2:4">
      <c r="B16" t="s">
        <v>1</v>
      </c>
      <c r="C16">
        <v>20.58</v>
      </c>
      <c r="D16">
        <v>68.484848484848484</v>
      </c>
    </row>
    <row r="17" spans="2:4">
      <c r="B17" t="s">
        <v>10</v>
      </c>
      <c r="C17">
        <v>21.68</v>
      </c>
      <c r="D17">
        <v>70.909090909090907</v>
      </c>
    </row>
    <row r="18" spans="2:4">
      <c r="B18" t="s">
        <v>0</v>
      </c>
      <c r="C18">
        <v>21.05</v>
      </c>
      <c r="D18">
        <v>74.848484848484844</v>
      </c>
    </row>
    <row r="19" spans="2:4">
      <c r="B19" t="s">
        <v>9</v>
      </c>
      <c r="C19">
        <v>20.350000000000001</v>
      </c>
      <c r="D19">
        <v>61.01010101010101</v>
      </c>
    </row>
    <row r="20" spans="2:4">
      <c r="B20" t="s">
        <v>104</v>
      </c>
      <c r="C20">
        <v>20.85</v>
      </c>
      <c r="D20">
        <v>78.181818181818187</v>
      </c>
    </row>
    <row r="21" spans="2:4">
      <c r="B21" t="s">
        <v>23</v>
      </c>
      <c r="C21">
        <v>21.38</v>
      </c>
      <c r="D21">
        <v>63.63636363636364</v>
      </c>
    </row>
    <row r="22" spans="2:4">
      <c r="B22" t="s">
        <v>24</v>
      </c>
      <c r="C22">
        <v>22.32</v>
      </c>
      <c r="D22">
        <v>66.969696969696955</v>
      </c>
    </row>
    <row r="23" spans="2:4">
      <c r="B23" t="s">
        <v>25</v>
      </c>
      <c r="C23">
        <v>20.18</v>
      </c>
      <c r="D23">
        <v>67.777777777777771</v>
      </c>
    </row>
    <row r="24" spans="2:4">
      <c r="B24" t="s">
        <v>26</v>
      </c>
      <c r="C24">
        <v>21.32</v>
      </c>
      <c r="D24">
        <v>65.252525252525245</v>
      </c>
    </row>
    <row r="25" spans="2:4">
      <c r="B25" t="s">
        <v>27</v>
      </c>
      <c r="C25">
        <v>20.04</v>
      </c>
      <c r="D25">
        <v>62.222222222222229</v>
      </c>
    </row>
    <row r="26" spans="2:4">
      <c r="B26" t="s">
        <v>28</v>
      </c>
      <c r="C26">
        <v>21.77</v>
      </c>
      <c r="D26">
        <v>65.454545454545453</v>
      </c>
    </row>
    <row r="27" spans="2:4">
      <c r="B27" t="s">
        <v>29</v>
      </c>
      <c r="C27">
        <v>19.34</v>
      </c>
      <c r="D27">
        <v>64.848484848484858</v>
      </c>
    </row>
    <row r="28" spans="2:4">
      <c r="B28" t="s">
        <v>30</v>
      </c>
      <c r="C28">
        <v>20.36</v>
      </c>
      <c r="D28">
        <v>65.858585858585869</v>
      </c>
    </row>
    <row r="29" spans="2:4">
      <c r="B29" t="s">
        <v>31</v>
      </c>
      <c r="C29">
        <v>21.25</v>
      </c>
      <c r="D29">
        <v>77.979797979797979</v>
      </c>
    </row>
    <row r="30" spans="2:4">
      <c r="B30" t="s">
        <v>87</v>
      </c>
      <c r="C30">
        <v>21.32</v>
      </c>
      <c r="D30">
        <v>69.090909090909108</v>
      </c>
    </row>
    <row r="31" spans="2:4">
      <c r="B31" t="s">
        <v>113</v>
      </c>
      <c r="C31">
        <v>20.51</v>
      </c>
      <c r="D31">
        <v>72.323232323232318</v>
      </c>
    </row>
    <row r="32" spans="2:4">
      <c r="B32" t="s">
        <v>33</v>
      </c>
      <c r="C32">
        <v>22.3</v>
      </c>
      <c r="D32">
        <v>66.666666666666671</v>
      </c>
    </row>
    <row r="33" spans="2:4">
      <c r="B33" t="s">
        <v>34</v>
      </c>
      <c r="C33">
        <v>19.37</v>
      </c>
      <c r="D33">
        <v>65.959595959595958</v>
      </c>
    </row>
    <row r="34" spans="2:4">
      <c r="B34" t="s">
        <v>35</v>
      </c>
      <c r="C34">
        <v>20.97</v>
      </c>
      <c r="D34">
        <v>67.87878787878789</v>
      </c>
    </row>
    <row r="35" spans="2:4">
      <c r="B35" t="s">
        <v>36</v>
      </c>
      <c r="C35">
        <v>21.41</v>
      </c>
      <c r="D35">
        <v>72.222222222222214</v>
      </c>
    </row>
    <row r="36" spans="2:4">
      <c r="B36" t="s">
        <v>2</v>
      </c>
      <c r="C36">
        <v>21.11</v>
      </c>
      <c r="D36">
        <v>71.919191919191931</v>
      </c>
    </row>
    <row r="37" spans="2:4">
      <c r="B37" t="s">
        <v>37</v>
      </c>
      <c r="C37">
        <v>20.69</v>
      </c>
      <c r="D37">
        <v>73.333333333333329</v>
      </c>
    </row>
    <row r="38" spans="2:4">
      <c r="B38" t="s">
        <v>38</v>
      </c>
      <c r="C38">
        <v>22.02</v>
      </c>
      <c r="D38">
        <v>65.656565656565647</v>
      </c>
    </row>
    <row r="39" spans="2:4">
      <c r="B39" t="s">
        <v>39</v>
      </c>
      <c r="C39">
        <v>22.25</v>
      </c>
      <c r="D39">
        <v>65.656565656565647</v>
      </c>
    </row>
    <row r="40" spans="2:4">
      <c r="B40" t="s">
        <v>79</v>
      </c>
      <c r="C40">
        <v>21.48</v>
      </c>
      <c r="D40">
        <v>65.454545454545453</v>
      </c>
    </row>
    <row r="41" spans="2:4">
      <c r="B41" t="s">
        <v>5</v>
      </c>
      <c r="C41">
        <v>19.98</v>
      </c>
      <c r="D41">
        <v>68.484848484848484</v>
      </c>
    </row>
    <row r="42" spans="2:4">
      <c r="B42" t="s">
        <v>40</v>
      </c>
      <c r="C42">
        <v>20.95</v>
      </c>
      <c r="D42">
        <v>64.848484848484858</v>
      </c>
    </row>
    <row r="43" spans="2:4">
      <c r="B43" t="s">
        <v>80</v>
      </c>
      <c r="C43">
        <v>20.059999999999999</v>
      </c>
      <c r="D43">
        <v>63.939393939393938</v>
      </c>
    </row>
    <row r="44" spans="2:4">
      <c r="B44" t="s">
        <v>81</v>
      </c>
      <c r="C44">
        <v>20.51</v>
      </c>
      <c r="D44">
        <v>62.222222222222229</v>
      </c>
    </row>
    <row r="45" spans="2:4">
      <c r="B45" t="s">
        <v>82</v>
      </c>
      <c r="C45">
        <v>20.66</v>
      </c>
      <c r="D45">
        <v>74.242424242424235</v>
      </c>
    </row>
    <row r="46" spans="2:4">
      <c r="B46" t="s">
        <v>83</v>
      </c>
      <c r="C46">
        <v>21.72</v>
      </c>
      <c r="D46">
        <v>71.616161616161619</v>
      </c>
    </row>
    <row r="47" spans="2:4">
      <c r="B47" t="s">
        <v>6</v>
      </c>
      <c r="C47">
        <v>19.73</v>
      </c>
      <c r="D47">
        <v>80</v>
      </c>
    </row>
    <row r="48" spans="2:4">
      <c r="B48" t="s">
        <v>22</v>
      </c>
      <c r="C48">
        <v>20.78</v>
      </c>
      <c r="D48">
        <v>76.060606060606062</v>
      </c>
    </row>
    <row r="49" spans="2:4">
      <c r="B49" t="s">
        <v>84</v>
      </c>
      <c r="C49">
        <v>21</v>
      </c>
      <c r="D49">
        <v>64.141414141414145</v>
      </c>
    </row>
    <row r="50" spans="2:4">
      <c r="B50" t="s">
        <v>41</v>
      </c>
      <c r="C50">
        <v>20.100000000000001</v>
      </c>
      <c r="D50">
        <v>65.353535353535364</v>
      </c>
    </row>
    <row r="51" spans="2:4">
      <c r="B51" t="s">
        <v>85</v>
      </c>
      <c r="C51">
        <v>20.23</v>
      </c>
      <c r="D51">
        <v>63.838383838383848</v>
      </c>
    </row>
    <row r="52" spans="2:4">
      <c r="B52" t="s">
        <v>86</v>
      </c>
      <c r="C52">
        <v>21.36</v>
      </c>
      <c r="D52">
        <v>65.858585858585869</v>
      </c>
    </row>
    <row r="53" spans="2:4">
      <c r="B53" t="s">
        <v>78</v>
      </c>
      <c r="C53">
        <v>22.21</v>
      </c>
      <c r="D53">
        <v>76.767676767676761</v>
      </c>
    </row>
    <row r="54" spans="2:4">
      <c r="B54" t="s">
        <v>4</v>
      </c>
      <c r="C54">
        <v>21.23</v>
      </c>
      <c r="D54">
        <v>76.36363636363636</v>
      </c>
    </row>
    <row r="55" spans="2:4">
      <c r="B55" t="s">
        <v>20</v>
      </c>
      <c r="C55">
        <v>20.95</v>
      </c>
      <c r="D55">
        <v>71.01010101010101</v>
      </c>
    </row>
    <row r="56" spans="2:4">
      <c r="B56" t="s">
        <v>3</v>
      </c>
      <c r="C56">
        <v>20.54</v>
      </c>
      <c r="D56">
        <v>60.202020202020208</v>
      </c>
    </row>
    <row r="57" spans="2:4">
      <c r="C57">
        <f>AVERAGE(C3:C56)</f>
        <v>20.903333333333336</v>
      </c>
      <c r="D57">
        <f>AVERAGE(D3:D56)</f>
        <v>71.795735129068476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topLeftCell="D1" workbookViewId="0">
      <pane ySplit="9" topLeftCell="A58" activePane="bottomLeft" state="frozen"/>
      <selection pane="bottomLeft" activeCell="S9" sqref="S9:U63"/>
    </sheetView>
  </sheetViews>
  <sheetFormatPr defaultRowHeight="15.75"/>
  <cols>
    <col min="1" max="1" width="6.140625" style="2" customWidth="1"/>
    <col min="2" max="2" width="17.28515625" style="2" customWidth="1"/>
    <col min="3" max="3" width="33.140625" style="2" customWidth="1"/>
    <col min="4" max="4" width="33.5703125" style="2" customWidth="1"/>
    <col min="5" max="5" width="11.85546875" style="2" customWidth="1"/>
    <col min="6" max="6" width="17.5703125" style="2" customWidth="1"/>
    <col min="7" max="12" width="0" style="2" hidden="1" customWidth="1"/>
    <col min="13" max="17" width="8.85546875" style="2"/>
  </cols>
  <sheetData>
    <row r="1" spans="1:21">
      <c r="A1" s="2" t="s">
        <v>48</v>
      </c>
    </row>
    <row r="2" spans="1:21">
      <c r="A2" s="2" t="s">
        <v>44</v>
      </c>
    </row>
    <row r="3" spans="1:21">
      <c r="A3" s="2" t="s">
        <v>63</v>
      </c>
    </row>
    <row r="4" spans="1:21">
      <c r="A4" s="2" t="s">
        <v>45</v>
      </c>
    </row>
    <row r="5" spans="1:21">
      <c r="A5" s="2" t="s">
        <v>46</v>
      </c>
    </row>
    <row r="6" spans="1:21">
      <c r="A6" s="2" t="s">
        <v>58</v>
      </c>
    </row>
    <row r="7" spans="1:21">
      <c r="A7" s="2" t="s">
        <v>49</v>
      </c>
    </row>
    <row r="8" spans="1:21">
      <c r="A8" s="2" t="s">
        <v>47</v>
      </c>
    </row>
    <row r="9" spans="1:21" ht="75">
      <c r="A9" s="6" t="s">
        <v>73</v>
      </c>
      <c r="B9" s="6" t="s">
        <v>74</v>
      </c>
      <c r="C9" s="6" t="s">
        <v>13</v>
      </c>
      <c r="D9" s="6" t="s">
        <v>14</v>
      </c>
      <c r="E9" s="13" t="s">
        <v>15</v>
      </c>
      <c r="F9" s="4" t="s">
        <v>43</v>
      </c>
      <c r="G9" s="5">
        <v>1</v>
      </c>
      <c r="H9" s="6">
        <v>2</v>
      </c>
      <c r="I9" s="6">
        <v>3</v>
      </c>
      <c r="J9" s="6">
        <v>4</v>
      </c>
      <c r="K9" s="6">
        <v>5</v>
      </c>
      <c r="L9" s="6">
        <v>6</v>
      </c>
      <c r="M9" s="8" t="s">
        <v>64</v>
      </c>
      <c r="N9" s="8" t="s">
        <v>65</v>
      </c>
      <c r="O9" s="8" t="s">
        <v>66</v>
      </c>
      <c r="P9" s="8" t="s">
        <v>67</v>
      </c>
      <c r="Q9" s="8" t="s">
        <v>68</v>
      </c>
      <c r="R9" s="8" t="s">
        <v>69</v>
      </c>
      <c r="S9" s="8" t="s">
        <v>70</v>
      </c>
      <c r="T9" s="8" t="s">
        <v>71</v>
      </c>
      <c r="U9" s="8" t="s">
        <v>72</v>
      </c>
    </row>
    <row r="10" spans="1:21">
      <c r="A10" s="1">
        <v>1</v>
      </c>
      <c r="B10" s="1" t="s">
        <v>17</v>
      </c>
      <c r="C10" s="1" t="s">
        <v>88</v>
      </c>
      <c r="D10" s="1" t="s">
        <v>54</v>
      </c>
      <c r="E10" s="3">
        <v>43944</v>
      </c>
      <c r="F10" s="7">
        <f t="shared" ref="F10:F41" si="0">SUM(G10:L10)/6</f>
        <v>110.66666666666667</v>
      </c>
      <c r="G10" s="1">
        <v>112</v>
      </c>
      <c r="H10" s="1">
        <v>107</v>
      </c>
      <c r="I10" s="1">
        <v>108</v>
      </c>
      <c r="J10" s="1">
        <v>112</v>
      </c>
      <c r="K10" s="1">
        <v>110</v>
      </c>
      <c r="L10" s="1">
        <v>115</v>
      </c>
      <c r="M10" s="9">
        <v>34</v>
      </c>
      <c r="N10" s="9">
        <v>15</v>
      </c>
      <c r="O10" s="10">
        <f t="shared" ref="O10:O41" si="1">SUM(M10:N10)</f>
        <v>49</v>
      </c>
      <c r="P10" s="11">
        <f t="shared" ref="P10:P41" si="2">2*5.5*0.45/10000</f>
        <v>4.95E-4</v>
      </c>
      <c r="Q10" s="9">
        <f t="shared" ref="Q10:Q41" si="3">O10/P10</f>
        <v>98989.898989898997</v>
      </c>
      <c r="R10" s="11">
        <v>37.25</v>
      </c>
      <c r="S10" s="12">
        <f t="shared" ref="S10:S41" si="4">(R10/P10)/1000</f>
        <v>75.25252525252526</v>
      </c>
      <c r="T10" s="23">
        <v>18.09</v>
      </c>
      <c r="U10" s="12">
        <f t="shared" ref="U10:U41" si="5">T10*S10/100</f>
        <v>13.61318181818182</v>
      </c>
    </row>
    <row r="11" spans="1:21">
      <c r="A11" s="1">
        <v>2</v>
      </c>
      <c r="B11" s="1" t="s">
        <v>17</v>
      </c>
      <c r="C11" s="1" t="s">
        <v>89</v>
      </c>
      <c r="D11" s="1" t="s">
        <v>54</v>
      </c>
      <c r="E11" s="3">
        <v>43944</v>
      </c>
      <c r="F11" s="7">
        <f t="shared" si="0"/>
        <v>113.83333333333333</v>
      </c>
      <c r="G11" s="1">
        <v>113</v>
      </c>
      <c r="H11" s="1">
        <v>113</v>
      </c>
      <c r="I11" s="1">
        <v>109</v>
      </c>
      <c r="J11" s="1">
        <v>115</v>
      </c>
      <c r="K11" s="1">
        <v>113</v>
      </c>
      <c r="L11" s="1">
        <v>120</v>
      </c>
      <c r="M11" s="11">
        <v>33</v>
      </c>
      <c r="N11" s="11">
        <v>15</v>
      </c>
      <c r="O11" s="10">
        <f t="shared" si="1"/>
        <v>48</v>
      </c>
      <c r="P11" s="11">
        <f t="shared" si="2"/>
        <v>4.95E-4</v>
      </c>
      <c r="Q11" s="9">
        <f t="shared" si="3"/>
        <v>96969.696969696975</v>
      </c>
      <c r="R11" s="11">
        <v>34.9</v>
      </c>
      <c r="S11" s="12">
        <f t="shared" si="4"/>
        <v>70.505050505050505</v>
      </c>
      <c r="T11" s="23">
        <v>19.71</v>
      </c>
      <c r="U11" s="12">
        <f t="shared" si="5"/>
        <v>13.896545454545455</v>
      </c>
    </row>
    <row r="12" spans="1:21">
      <c r="A12" s="1">
        <v>3</v>
      </c>
      <c r="B12" s="1" t="s">
        <v>17</v>
      </c>
      <c r="C12" s="1" t="s">
        <v>90</v>
      </c>
      <c r="D12" s="1" t="s">
        <v>54</v>
      </c>
      <c r="E12" s="3">
        <v>43944</v>
      </c>
      <c r="F12" s="7">
        <f t="shared" si="0"/>
        <v>113.66666666666667</v>
      </c>
      <c r="G12" s="1">
        <v>110</v>
      </c>
      <c r="H12" s="1">
        <v>113</v>
      </c>
      <c r="I12" s="1">
        <v>111</v>
      </c>
      <c r="J12" s="1">
        <v>118</v>
      </c>
      <c r="K12" s="1">
        <v>119</v>
      </c>
      <c r="L12" s="1">
        <v>111</v>
      </c>
      <c r="M12" s="11">
        <v>37</v>
      </c>
      <c r="N12" s="11">
        <v>15</v>
      </c>
      <c r="O12" s="10">
        <f t="shared" si="1"/>
        <v>52</v>
      </c>
      <c r="P12" s="11">
        <f t="shared" si="2"/>
        <v>4.95E-4</v>
      </c>
      <c r="Q12" s="9">
        <f t="shared" si="3"/>
        <v>105050.50505050505</v>
      </c>
      <c r="R12" s="11">
        <v>35.549999999999997</v>
      </c>
      <c r="S12" s="12">
        <f t="shared" si="4"/>
        <v>71.818181818181813</v>
      </c>
      <c r="T12" s="23">
        <v>21.02</v>
      </c>
      <c r="U12" s="12">
        <f t="shared" si="5"/>
        <v>15.096181818181817</v>
      </c>
    </row>
    <row r="13" spans="1:21">
      <c r="A13" s="1">
        <v>4</v>
      </c>
      <c r="B13" s="1" t="s">
        <v>17</v>
      </c>
      <c r="C13" s="1" t="s">
        <v>91</v>
      </c>
      <c r="D13" s="1" t="s">
        <v>52</v>
      </c>
      <c r="E13" s="3">
        <v>43944</v>
      </c>
      <c r="F13" s="7">
        <f t="shared" si="0"/>
        <v>106.5</v>
      </c>
      <c r="G13" s="1">
        <v>106</v>
      </c>
      <c r="H13" s="1">
        <v>108</v>
      </c>
      <c r="I13" s="1">
        <v>101</v>
      </c>
      <c r="J13" s="1">
        <v>109</v>
      </c>
      <c r="K13" s="1">
        <v>107</v>
      </c>
      <c r="L13" s="1">
        <v>108</v>
      </c>
      <c r="M13" s="11">
        <v>35</v>
      </c>
      <c r="N13" s="11">
        <v>15</v>
      </c>
      <c r="O13" s="10">
        <f t="shared" si="1"/>
        <v>50</v>
      </c>
      <c r="P13" s="11">
        <f t="shared" si="2"/>
        <v>4.95E-4</v>
      </c>
      <c r="Q13" s="9">
        <f t="shared" si="3"/>
        <v>101010.10101010102</v>
      </c>
      <c r="R13" s="11">
        <v>31.6</v>
      </c>
      <c r="S13" s="12">
        <f t="shared" si="4"/>
        <v>63.838383838383848</v>
      </c>
      <c r="T13" s="23">
        <v>20.74</v>
      </c>
      <c r="U13" s="12">
        <f t="shared" si="5"/>
        <v>13.240080808080808</v>
      </c>
    </row>
    <row r="14" spans="1:21">
      <c r="A14" s="1">
        <v>5</v>
      </c>
      <c r="B14" s="1" t="s">
        <v>17</v>
      </c>
      <c r="C14" s="1" t="s">
        <v>92</v>
      </c>
      <c r="D14" s="1" t="s">
        <v>54</v>
      </c>
      <c r="E14" s="3">
        <v>43944</v>
      </c>
      <c r="F14" s="7">
        <f t="shared" si="0"/>
        <v>112</v>
      </c>
      <c r="G14" s="1">
        <v>116</v>
      </c>
      <c r="H14" s="1">
        <v>107</v>
      </c>
      <c r="I14" s="1">
        <v>108</v>
      </c>
      <c r="J14" s="1">
        <v>113</v>
      </c>
      <c r="K14" s="1">
        <v>112</v>
      </c>
      <c r="L14" s="1">
        <v>116</v>
      </c>
      <c r="M14" s="11">
        <v>55</v>
      </c>
      <c r="N14" s="11"/>
      <c r="O14" s="10">
        <f t="shared" si="1"/>
        <v>55</v>
      </c>
      <c r="P14" s="11">
        <f t="shared" si="2"/>
        <v>4.95E-4</v>
      </c>
      <c r="Q14" s="9">
        <f t="shared" si="3"/>
        <v>111111.11111111111</v>
      </c>
      <c r="R14" s="11">
        <v>33.35</v>
      </c>
      <c r="S14" s="12">
        <f t="shared" si="4"/>
        <v>67.37373737373737</v>
      </c>
      <c r="T14" s="23">
        <v>19.52</v>
      </c>
      <c r="U14" s="12">
        <f t="shared" si="5"/>
        <v>13.151353535353534</v>
      </c>
    </row>
    <row r="15" spans="1:21">
      <c r="A15" s="1">
        <v>6</v>
      </c>
      <c r="B15" s="1" t="s">
        <v>17</v>
      </c>
      <c r="C15" s="1" t="s">
        <v>93</v>
      </c>
      <c r="D15" s="1" t="s">
        <v>54</v>
      </c>
      <c r="E15" s="3">
        <v>43944</v>
      </c>
      <c r="F15" s="7">
        <f t="shared" si="0"/>
        <v>107.16666666666667</v>
      </c>
      <c r="G15" s="1">
        <v>111</v>
      </c>
      <c r="H15" s="1">
        <v>104</v>
      </c>
      <c r="I15" s="1">
        <v>110</v>
      </c>
      <c r="J15" s="1">
        <v>101</v>
      </c>
      <c r="K15" s="1">
        <v>111</v>
      </c>
      <c r="L15" s="1">
        <v>106</v>
      </c>
      <c r="M15" s="11">
        <v>50</v>
      </c>
      <c r="N15" s="11"/>
      <c r="O15" s="10">
        <f t="shared" si="1"/>
        <v>50</v>
      </c>
      <c r="P15" s="11">
        <f t="shared" si="2"/>
        <v>4.95E-4</v>
      </c>
      <c r="Q15" s="9">
        <f t="shared" si="3"/>
        <v>101010.10101010102</v>
      </c>
      <c r="R15" s="11">
        <v>31.2</v>
      </c>
      <c r="S15" s="12">
        <f t="shared" si="4"/>
        <v>63.030303030303031</v>
      </c>
      <c r="T15" s="23">
        <v>20.010000000000002</v>
      </c>
      <c r="U15" s="12">
        <f t="shared" si="5"/>
        <v>12.612363636363636</v>
      </c>
    </row>
    <row r="16" spans="1:21">
      <c r="A16" s="1">
        <v>7</v>
      </c>
      <c r="B16" s="1" t="s">
        <v>17</v>
      </c>
      <c r="C16" s="1" t="s">
        <v>94</v>
      </c>
      <c r="D16" s="1" t="s">
        <v>54</v>
      </c>
      <c r="E16" s="3">
        <v>43944</v>
      </c>
      <c r="F16" s="7">
        <f t="shared" si="0"/>
        <v>107.66666666666667</v>
      </c>
      <c r="G16" s="1">
        <v>107</v>
      </c>
      <c r="H16" s="1">
        <v>109</v>
      </c>
      <c r="I16" s="1">
        <v>116</v>
      </c>
      <c r="J16" s="1">
        <v>103</v>
      </c>
      <c r="K16" s="1">
        <v>108</v>
      </c>
      <c r="L16" s="1">
        <v>103</v>
      </c>
      <c r="M16" s="11">
        <v>58</v>
      </c>
      <c r="N16" s="11"/>
      <c r="O16" s="10">
        <f t="shared" si="1"/>
        <v>58</v>
      </c>
      <c r="P16" s="11">
        <f t="shared" si="2"/>
        <v>4.95E-4</v>
      </c>
      <c r="Q16" s="9">
        <f t="shared" si="3"/>
        <v>117171.71717171717</v>
      </c>
      <c r="R16" s="11">
        <v>35.85</v>
      </c>
      <c r="S16" s="12">
        <f t="shared" si="4"/>
        <v>72.424242424242436</v>
      </c>
      <c r="T16" s="23">
        <v>20.440000000000001</v>
      </c>
      <c r="U16" s="12">
        <f t="shared" si="5"/>
        <v>14.803515151515155</v>
      </c>
    </row>
    <row r="17" spans="1:21">
      <c r="A17" s="1">
        <v>8</v>
      </c>
      <c r="B17" s="1" t="s">
        <v>17</v>
      </c>
      <c r="C17" s="1" t="s">
        <v>95</v>
      </c>
      <c r="D17" s="1" t="s">
        <v>54</v>
      </c>
      <c r="E17" s="3">
        <v>43944</v>
      </c>
      <c r="F17" s="7">
        <f t="shared" si="0"/>
        <v>110.66666666666667</v>
      </c>
      <c r="G17" s="1">
        <v>116</v>
      </c>
      <c r="H17" s="1">
        <v>113</v>
      </c>
      <c r="I17" s="1">
        <v>103</v>
      </c>
      <c r="J17" s="1">
        <v>112</v>
      </c>
      <c r="K17" s="1">
        <v>112</v>
      </c>
      <c r="L17" s="1">
        <v>108</v>
      </c>
      <c r="M17" s="11">
        <v>55</v>
      </c>
      <c r="N17" s="11"/>
      <c r="O17" s="10">
        <f t="shared" si="1"/>
        <v>55</v>
      </c>
      <c r="P17" s="11">
        <f t="shared" si="2"/>
        <v>4.95E-4</v>
      </c>
      <c r="Q17" s="9">
        <f t="shared" si="3"/>
        <v>111111.11111111111</v>
      </c>
      <c r="R17" s="11">
        <v>38.65</v>
      </c>
      <c r="S17" s="12">
        <f t="shared" si="4"/>
        <v>78.080808080808083</v>
      </c>
      <c r="T17" s="23">
        <v>20.02</v>
      </c>
      <c r="U17" s="12">
        <f t="shared" si="5"/>
        <v>15.631777777777778</v>
      </c>
    </row>
    <row r="18" spans="1:21">
      <c r="A18" s="1">
        <v>9</v>
      </c>
      <c r="B18" s="1" t="s">
        <v>17</v>
      </c>
      <c r="C18" s="1" t="s">
        <v>96</v>
      </c>
      <c r="D18" s="1" t="s">
        <v>54</v>
      </c>
      <c r="E18" s="3">
        <v>43944</v>
      </c>
      <c r="F18" s="7">
        <f t="shared" si="0"/>
        <v>108.66666666666667</v>
      </c>
      <c r="G18" s="1">
        <v>114</v>
      </c>
      <c r="H18" s="1">
        <v>103</v>
      </c>
      <c r="I18" s="1">
        <v>105</v>
      </c>
      <c r="J18" s="1">
        <v>108</v>
      </c>
      <c r="K18" s="1">
        <v>107</v>
      </c>
      <c r="L18" s="1">
        <v>115</v>
      </c>
      <c r="M18" s="11">
        <v>55</v>
      </c>
      <c r="N18" s="11"/>
      <c r="O18" s="10">
        <f t="shared" si="1"/>
        <v>55</v>
      </c>
      <c r="P18" s="11">
        <f t="shared" si="2"/>
        <v>4.95E-4</v>
      </c>
      <c r="Q18" s="9">
        <f t="shared" si="3"/>
        <v>111111.11111111111</v>
      </c>
      <c r="R18" s="11">
        <v>32.9</v>
      </c>
      <c r="S18" s="12">
        <f t="shared" si="4"/>
        <v>66.464646464646464</v>
      </c>
      <c r="T18" s="23">
        <v>20.43</v>
      </c>
      <c r="U18" s="12">
        <f t="shared" si="5"/>
        <v>13.578727272727271</v>
      </c>
    </row>
    <row r="19" spans="1:21">
      <c r="A19" s="1">
        <v>10</v>
      </c>
      <c r="B19" s="1" t="s">
        <v>21</v>
      </c>
      <c r="C19" s="1" t="s">
        <v>42</v>
      </c>
      <c r="D19" s="1" t="s">
        <v>50</v>
      </c>
      <c r="E19" s="3">
        <v>43944</v>
      </c>
      <c r="F19" s="7">
        <f t="shared" si="0"/>
        <v>109.66666666666667</v>
      </c>
      <c r="G19" s="1">
        <v>108</v>
      </c>
      <c r="H19" s="1">
        <v>113</v>
      </c>
      <c r="I19" s="1">
        <v>108</v>
      </c>
      <c r="J19" s="1">
        <v>108</v>
      </c>
      <c r="K19" s="1">
        <v>108</v>
      </c>
      <c r="L19" s="1">
        <v>113</v>
      </c>
      <c r="M19" s="11">
        <v>37</v>
      </c>
      <c r="N19" s="11">
        <v>15</v>
      </c>
      <c r="O19" s="10">
        <f t="shared" si="1"/>
        <v>52</v>
      </c>
      <c r="P19" s="11">
        <f t="shared" si="2"/>
        <v>4.95E-4</v>
      </c>
      <c r="Q19" s="9">
        <f t="shared" si="3"/>
        <v>105050.50505050505</v>
      </c>
      <c r="R19" s="11">
        <v>36.5</v>
      </c>
      <c r="S19" s="12">
        <f t="shared" si="4"/>
        <v>73.737373737373744</v>
      </c>
      <c r="T19" s="23">
        <v>20.51</v>
      </c>
      <c r="U19" s="12">
        <f t="shared" si="5"/>
        <v>15.123535353535356</v>
      </c>
    </row>
    <row r="20" spans="1:21">
      <c r="A20" s="1">
        <v>11</v>
      </c>
      <c r="B20" s="1" t="s">
        <v>21</v>
      </c>
      <c r="C20" s="1" t="s">
        <v>8</v>
      </c>
      <c r="D20" s="1" t="s">
        <v>50</v>
      </c>
      <c r="E20" s="3">
        <v>43944</v>
      </c>
      <c r="F20" s="7">
        <f t="shared" si="0"/>
        <v>109.5</v>
      </c>
      <c r="G20" s="1">
        <v>111</v>
      </c>
      <c r="H20" s="1">
        <v>112</v>
      </c>
      <c r="I20" s="1">
        <v>103</v>
      </c>
      <c r="J20" s="1">
        <v>110</v>
      </c>
      <c r="K20" s="1">
        <v>114</v>
      </c>
      <c r="L20" s="1">
        <v>107</v>
      </c>
      <c r="M20" s="11">
        <v>52</v>
      </c>
      <c r="N20" s="11"/>
      <c r="O20" s="10">
        <f t="shared" si="1"/>
        <v>52</v>
      </c>
      <c r="P20" s="11">
        <f t="shared" si="2"/>
        <v>4.95E-4</v>
      </c>
      <c r="Q20" s="9">
        <f t="shared" si="3"/>
        <v>105050.50505050505</v>
      </c>
      <c r="R20" s="11">
        <v>28.65</v>
      </c>
      <c r="S20" s="12">
        <f t="shared" si="4"/>
        <v>57.878787878787875</v>
      </c>
      <c r="T20" s="23">
        <v>20.51</v>
      </c>
      <c r="U20" s="12">
        <f t="shared" si="5"/>
        <v>11.870939393939393</v>
      </c>
    </row>
    <row r="21" spans="1:21">
      <c r="A21" s="1">
        <v>12</v>
      </c>
      <c r="B21" s="1" t="s">
        <v>21</v>
      </c>
      <c r="C21" s="1" t="s">
        <v>11</v>
      </c>
      <c r="D21" s="1" t="s">
        <v>50</v>
      </c>
      <c r="E21" s="3">
        <v>43944</v>
      </c>
      <c r="F21" s="7">
        <f t="shared" si="0"/>
        <v>111.16666666666667</v>
      </c>
      <c r="G21" s="1">
        <v>109</v>
      </c>
      <c r="H21" s="1">
        <v>106</v>
      </c>
      <c r="I21" s="1">
        <v>109</v>
      </c>
      <c r="J21" s="1">
        <v>109</v>
      </c>
      <c r="K21" s="1">
        <v>114</v>
      </c>
      <c r="L21" s="1">
        <v>120</v>
      </c>
      <c r="M21" s="11">
        <v>34</v>
      </c>
      <c r="N21" s="11">
        <v>15</v>
      </c>
      <c r="O21" s="10">
        <f t="shared" si="1"/>
        <v>49</v>
      </c>
      <c r="P21" s="11">
        <f t="shared" si="2"/>
        <v>4.95E-4</v>
      </c>
      <c r="Q21" s="9">
        <f t="shared" si="3"/>
        <v>98989.898989898997</v>
      </c>
      <c r="R21" s="11">
        <v>30.55</v>
      </c>
      <c r="S21" s="12">
        <f t="shared" si="4"/>
        <v>61.717171717171716</v>
      </c>
      <c r="T21" s="23">
        <v>20.059999999999999</v>
      </c>
      <c r="U21" s="12">
        <f t="shared" si="5"/>
        <v>12.380464646464645</v>
      </c>
    </row>
    <row r="22" spans="1:21">
      <c r="A22" s="1">
        <v>13</v>
      </c>
      <c r="B22" s="1" t="s">
        <v>21</v>
      </c>
      <c r="C22" s="1" t="s">
        <v>7</v>
      </c>
      <c r="D22" s="1" t="s">
        <v>61</v>
      </c>
      <c r="E22" s="3">
        <v>43944</v>
      </c>
      <c r="F22" s="7">
        <f t="shared" si="0"/>
        <v>105.16666666666667</v>
      </c>
      <c r="G22" s="1">
        <v>108</v>
      </c>
      <c r="H22" s="1">
        <v>104</v>
      </c>
      <c r="I22" s="1">
        <v>110</v>
      </c>
      <c r="J22" s="1">
        <v>107</v>
      </c>
      <c r="K22" s="1">
        <v>100</v>
      </c>
      <c r="L22" s="1">
        <v>102</v>
      </c>
      <c r="M22" s="11">
        <v>48</v>
      </c>
      <c r="N22" s="11"/>
      <c r="O22" s="10">
        <f t="shared" si="1"/>
        <v>48</v>
      </c>
      <c r="P22" s="11">
        <f t="shared" si="2"/>
        <v>4.95E-4</v>
      </c>
      <c r="Q22" s="9">
        <f t="shared" si="3"/>
        <v>96969.696969696975</v>
      </c>
      <c r="R22" s="11">
        <v>33.75</v>
      </c>
      <c r="S22" s="12">
        <f t="shared" si="4"/>
        <v>68.181818181818173</v>
      </c>
      <c r="T22" s="23">
        <v>19.399999999999999</v>
      </c>
      <c r="U22" s="12">
        <f t="shared" si="5"/>
        <v>13.227272727272725</v>
      </c>
    </row>
    <row r="23" spans="1:21">
      <c r="A23" s="1">
        <v>14</v>
      </c>
      <c r="B23" s="1" t="s">
        <v>21</v>
      </c>
      <c r="C23" s="1" t="s">
        <v>1</v>
      </c>
      <c r="D23" s="1" t="s">
        <v>51</v>
      </c>
      <c r="E23" s="3">
        <v>43944</v>
      </c>
      <c r="F23" s="7">
        <f t="shared" si="0"/>
        <v>105.33333333333333</v>
      </c>
      <c r="G23" s="1">
        <v>111</v>
      </c>
      <c r="H23" s="1">
        <v>112</v>
      </c>
      <c r="I23" s="1">
        <v>108</v>
      </c>
      <c r="J23" s="1">
        <v>100</v>
      </c>
      <c r="K23" s="1">
        <v>101</v>
      </c>
      <c r="L23" s="1">
        <v>100</v>
      </c>
      <c r="M23" s="11">
        <v>31</v>
      </c>
      <c r="N23" s="11">
        <v>15</v>
      </c>
      <c r="O23" s="10">
        <f t="shared" si="1"/>
        <v>46</v>
      </c>
      <c r="P23" s="11">
        <f t="shared" si="2"/>
        <v>4.95E-4</v>
      </c>
      <c r="Q23" s="9">
        <f t="shared" si="3"/>
        <v>92929.292929292933</v>
      </c>
      <c r="R23" s="11">
        <v>28.3</v>
      </c>
      <c r="S23" s="12">
        <f t="shared" si="4"/>
        <v>57.171717171717177</v>
      </c>
      <c r="T23" s="23">
        <v>20.38</v>
      </c>
      <c r="U23" s="12">
        <f t="shared" si="5"/>
        <v>11.651595959595959</v>
      </c>
    </row>
    <row r="24" spans="1:21">
      <c r="A24" s="1">
        <v>15</v>
      </c>
      <c r="B24" s="1" t="s">
        <v>21</v>
      </c>
      <c r="C24" s="1" t="s">
        <v>10</v>
      </c>
      <c r="D24" s="1" t="s">
        <v>59</v>
      </c>
      <c r="E24" s="3">
        <v>43944</v>
      </c>
      <c r="F24" s="7">
        <f t="shared" si="0"/>
        <v>114.5</v>
      </c>
      <c r="G24" s="1">
        <v>116</v>
      </c>
      <c r="H24" s="1">
        <v>115</v>
      </c>
      <c r="I24" s="1">
        <v>112</v>
      </c>
      <c r="J24" s="1">
        <v>114</v>
      </c>
      <c r="K24" s="1">
        <v>110</v>
      </c>
      <c r="L24" s="1">
        <v>120</v>
      </c>
      <c r="M24" s="11">
        <v>50</v>
      </c>
      <c r="N24" s="11"/>
      <c r="O24" s="10">
        <f t="shared" si="1"/>
        <v>50</v>
      </c>
      <c r="P24" s="11">
        <f t="shared" si="2"/>
        <v>4.95E-4</v>
      </c>
      <c r="Q24" s="9">
        <f t="shared" si="3"/>
        <v>101010.10101010102</v>
      </c>
      <c r="R24" s="11">
        <v>29.1</v>
      </c>
      <c r="S24" s="12">
        <f t="shared" si="4"/>
        <v>58.787878787878789</v>
      </c>
      <c r="T24" s="23">
        <v>20.13</v>
      </c>
      <c r="U24" s="12">
        <f t="shared" si="5"/>
        <v>11.833999999999998</v>
      </c>
    </row>
    <row r="25" spans="1:21">
      <c r="A25" s="1">
        <v>16</v>
      </c>
      <c r="B25" s="1" t="s">
        <v>21</v>
      </c>
      <c r="C25" s="1" t="s">
        <v>0</v>
      </c>
      <c r="D25" s="1" t="s">
        <v>50</v>
      </c>
      <c r="E25" s="3">
        <v>43944</v>
      </c>
      <c r="F25" s="7">
        <f t="shared" si="0"/>
        <v>111.16666666666667</v>
      </c>
      <c r="G25" s="1">
        <v>110</v>
      </c>
      <c r="H25" s="1">
        <v>110</v>
      </c>
      <c r="I25" s="1">
        <v>108</v>
      </c>
      <c r="J25" s="1">
        <v>113</v>
      </c>
      <c r="K25" s="1">
        <v>111</v>
      </c>
      <c r="L25" s="1">
        <v>115</v>
      </c>
      <c r="M25" s="11">
        <v>31</v>
      </c>
      <c r="N25" s="11">
        <v>15</v>
      </c>
      <c r="O25" s="10">
        <f t="shared" si="1"/>
        <v>46</v>
      </c>
      <c r="P25" s="11">
        <f t="shared" si="2"/>
        <v>4.95E-4</v>
      </c>
      <c r="Q25" s="9">
        <f t="shared" si="3"/>
        <v>92929.292929292933</v>
      </c>
      <c r="R25" s="11">
        <v>31.25</v>
      </c>
      <c r="S25" s="12">
        <f t="shared" si="4"/>
        <v>63.131313131313128</v>
      </c>
      <c r="T25" s="23">
        <v>19.7</v>
      </c>
      <c r="U25" s="12">
        <f t="shared" si="5"/>
        <v>12.436868686868685</v>
      </c>
    </row>
    <row r="26" spans="1:21">
      <c r="A26" s="1">
        <v>17</v>
      </c>
      <c r="B26" s="1" t="s">
        <v>21</v>
      </c>
      <c r="C26" s="1" t="s">
        <v>9</v>
      </c>
      <c r="D26" s="1" t="s">
        <v>60</v>
      </c>
      <c r="E26" s="3">
        <v>43944</v>
      </c>
      <c r="F26" s="7">
        <f t="shared" si="0"/>
        <v>111</v>
      </c>
      <c r="G26" s="1">
        <v>108</v>
      </c>
      <c r="H26" s="1">
        <v>109</v>
      </c>
      <c r="I26" s="1">
        <v>110</v>
      </c>
      <c r="J26" s="1">
        <v>112</v>
      </c>
      <c r="K26" s="1">
        <v>115</v>
      </c>
      <c r="L26" s="1">
        <v>112</v>
      </c>
      <c r="M26" s="11">
        <v>37</v>
      </c>
      <c r="N26" s="11">
        <v>15</v>
      </c>
      <c r="O26" s="10">
        <f t="shared" si="1"/>
        <v>52</v>
      </c>
      <c r="P26" s="11">
        <f t="shared" si="2"/>
        <v>4.95E-4</v>
      </c>
      <c r="Q26" s="9">
        <f t="shared" si="3"/>
        <v>105050.50505050505</v>
      </c>
      <c r="R26" s="11">
        <v>31.6</v>
      </c>
      <c r="S26" s="12">
        <f t="shared" si="4"/>
        <v>63.838383838383848</v>
      </c>
      <c r="T26" s="23">
        <v>19.920000000000002</v>
      </c>
      <c r="U26" s="12">
        <f t="shared" si="5"/>
        <v>12.716606060606063</v>
      </c>
    </row>
    <row r="27" spans="1:21">
      <c r="A27" s="1">
        <v>18</v>
      </c>
      <c r="B27" s="1" t="s">
        <v>16</v>
      </c>
      <c r="C27" s="1" t="s">
        <v>22</v>
      </c>
      <c r="D27" s="1" t="s">
        <v>57</v>
      </c>
      <c r="E27" s="3">
        <v>43944</v>
      </c>
      <c r="F27" s="7">
        <f t="shared" si="0"/>
        <v>114.5</v>
      </c>
      <c r="G27" s="1">
        <v>117</v>
      </c>
      <c r="H27" s="1">
        <v>122</v>
      </c>
      <c r="I27" s="1">
        <v>115</v>
      </c>
      <c r="J27" s="1">
        <v>114</v>
      </c>
      <c r="K27" s="1">
        <v>109</v>
      </c>
      <c r="L27" s="1">
        <v>110</v>
      </c>
      <c r="M27" s="11">
        <v>33</v>
      </c>
      <c r="N27" s="11">
        <v>15</v>
      </c>
      <c r="O27" s="10">
        <f t="shared" si="1"/>
        <v>48</v>
      </c>
      <c r="P27" s="11">
        <f t="shared" si="2"/>
        <v>4.95E-4</v>
      </c>
      <c r="Q27" s="9">
        <f t="shared" si="3"/>
        <v>96969.696969696975</v>
      </c>
      <c r="R27" s="11">
        <v>31.25</v>
      </c>
      <c r="S27" s="12">
        <f t="shared" si="4"/>
        <v>63.131313131313128</v>
      </c>
      <c r="T27" s="23">
        <v>19.88</v>
      </c>
      <c r="U27" s="12">
        <f t="shared" si="5"/>
        <v>12.550505050505048</v>
      </c>
    </row>
    <row r="28" spans="1:21">
      <c r="A28" s="1">
        <v>19</v>
      </c>
      <c r="B28" s="1" t="s">
        <v>12</v>
      </c>
      <c r="C28" s="1" t="s">
        <v>23</v>
      </c>
      <c r="D28" s="1" t="s">
        <v>50</v>
      </c>
      <c r="E28" s="3">
        <v>43944</v>
      </c>
      <c r="F28" s="7">
        <f t="shared" si="0"/>
        <v>111</v>
      </c>
      <c r="G28" s="1">
        <v>112</v>
      </c>
      <c r="H28" s="1">
        <v>113</v>
      </c>
      <c r="I28" s="1">
        <v>112</v>
      </c>
      <c r="J28" s="1">
        <v>111</v>
      </c>
      <c r="K28" s="1">
        <v>102</v>
      </c>
      <c r="L28" s="1">
        <v>116</v>
      </c>
      <c r="M28" s="11">
        <v>32</v>
      </c>
      <c r="N28" s="11">
        <v>15</v>
      </c>
      <c r="O28" s="10">
        <f t="shared" si="1"/>
        <v>47</v>
      </c>
      <c r="P28" s="11">
        <f t="shared" si="2"/>
        <v>4.95E-4</v>
      </c>
      <c r="Q28" s="9">
        <f t="shared" si="3"/>
        <v>94949.494949494954</v>
      </c>
      <c r="R28" s="11">
        <v>29.95</v>
      </c>
      <c r="S28" s="12">
        <f t="shared" si="4"/>
        <v>60.505050505050505</v>
      </c>
      <c r="T28" s="23">
        <v>20.350000000000001</v>
      </c>
      <c r="U28" s="12">
        <f t="shared" si="5"/>
        <v>12.312777777777779</v>
      </c>
    </row>
    <row r="29" spans="1:21">
      <c r="A29" s="1">
        <v>20</v>
      </c>
      <c r="B29" s="1" t="s">
        <v>12</v>
      </c>
      <c r="C29" s="1" t="s">
        <v>24</v>
      </c>
      <c r="D29" s="1" t="s">
        <v>50</v>
      </c>
      <c r="E29" s="3">
        <v>43944</v>
      </c>
      <c r="F29" s="7">
        <f t="shared" si="0"/>
        <v>113.66666666666667</v>
      </c>
      <c r="G29" s="1">
        <v>114</v>
      </c>
      <c r="H29" s="1">
        <v>117</v>
      </c>
      <c r="I29" s="1">
        <v>107</v>
      </c>
      <c r="J29" s="1">
        <v>117</v>
      </c>
      <c r="K29" s="1">
        <v>107</v>
      </c>
      <c r="L29" s="1">
        <v>120</v>
      </c>
      <c r="M29" s="11">
        <v>34</v>
      </c>
      <c r="N29" s="11">
        <v>15</v>
      </c>
      <c r="O29" s="10">
        <f t="shared" si="1"/>
        <v>49</v>
      </c>
      <c r="P29" s="11">
        <f t="shared" si="2"/>
        <v>4.95E-4</v>
      </c>
      <c r="Q29" s="9">
        <f t="shared" si="3"/>
        <v>98989.898989898997</v>
      </c>
      <c r="R29" s="11">
        <v>28.55</v>
      </c>
      <c r="S29" s="12">
        <f t="shared" si="4"/>
        <v>57.676767676767682</v>
      </c>
      <c r="T29" s="23">
        <v>20.190000000000001</v>
      </c>
      <c r="U29" s="12">
        <f t="shared" si="5"/>
        <v>11.644939393939396</v>
      </c>
    </row>
    <row r="30" spans="1:21">
      <c r="A30" s="1">
        <v>21</v>
      </c>
      <c r="B30" s="1" t="s">
        <v>12</v>
      </c>
      <c r="C30" s="1" t="s">
        <v>25</v>
      </c>
      <c r="D30" s="1" t="s">
        <v>62</v>
      </c>
      <c r="E30" s="3">
        <v>43944</v>
      </c>
      <c r="F30" s="7">
        <f t="shared" si="0"/>
        <v>111.33333333333333</v>
      </c>
      <c r="G30" s="1">
        <v>110</v>
      </c>
      <c r="H30" s="1">
        <v>122</v>
      </c>
      <c r="I30" s="1">
        <v>110</v>
      </c>
      <c r="J30" s="1">
        <v>106</v>
      </c>
      <c r="K30" s="1">
        <v>102</v>
      </c>
      <c r="L30" s="1">
        <v>118</v>
      </c>
      <c r="M30" s="11">
        <v>35</v>
      </c>
      <c r="N30" s="11">
        <v>15</v>
      </c>
      <c r="O30" s="10">
        <f t="shared" si="1"/>
        <v>50</v>
      </c>
      <c r="P30" s="11">
        <f t="shared" si="2"/>
        <v>4.95E-4</v>
      </c>
      <c r="Q30" s="9">
        <f t="shared" si="3"/>
        <v>101010.10101010102</v>
      </c>
      <c r="R30" s="11">
        <v>32.5</v>
      </c>
      <c r="S30" s="12">
        <f t="shared" si="4"/>
        <v>65.656565656565647</v>
      </c>
      <c r="T30" s="23">
        <v>20.67</v>
      </c>
      <c r="U30" s="12">
        <f t="shared" si="5"/>
        <v>13.57121212121212</v>
      </c>
    </row>
    <row r="31" spans="1:21">
      <c r="A31" s="1">
        <v>22</v>
      </c>
      <c r="B31" s="1" t="s">
        <v>12</v>
      </c>
      <c r="C31" s="1" t="s">
        <v>26</v>
      </c>
      <c r="D31" s="1" t="s">
        <v>55</v>
      </c>
      <c r="E31" s="3">
        <v>43944</v>
      </c>
      <c r="F31" s="7">
        <f t="shared" si="0"/>
        <v>115.16666666666667</v>
      </c>
      <c r="G31" s="1">
        <v>113</v>
      </c>
      <c r="H31" s="1">
        <v>118</v>
      </c>
      <c r="I31" s="1">
        <v>116</v>
      </c>
      <c r="J31" s="1">
        <v>116</v>
      </c>
      <c r="K31" s="1">
        <v>107</v>
      </c>
      <c r="L31" s="1">
        <v>121</v>
      </c>
      <c r="M31" s="11">
        <v>34</v>
      </c>
      <c r="N31" s="11">
        <v>15</v>
      </c>
      <c r="O31" s="10">
        <f t="shared" si="1"/>
        <v>49</v>
      </c>
      <c r="P31" s="11">
        <f t="shared" si="2"/>
        <v>4.95E-4</v>
      </c>
      <c r="Q31" s="9">
        <f t="shared" si="3"/>
        <v>98989.898989898997</v>
      </c>
      <c r="R31" s="11">
        <v>30.85</v>
      </c>
      <c r="S31" s="12">
        <f t="shared" si="4"/>
        <v>62.323232323232325</v>
      </c>
      <c r="T31" s="23">
        <v>20.149999999999999</v>
      </c>
      <c r="U31" s="12">
        <f t="shared" si="5"/>
        <v>12.558131313131312</v>
      </c>
    </row>
    <row r="32" spans="1:21">
      <c r="A32" s="1">
        <v>23</v>
      </c>
      <c r="B32" s="1" t="s">
        <v>12</v>
      </c>
      <c r="C32" s="1" t="s">
        <v>27</v>
      </c>
      <c r="D32" s="1" t="s">
        <v>55</v>
      </c>
      <c r="E32" s="3">
        <v>43944</v>
      </c>
      <c r="F32" s="7">
        <f t="shared" si="0"/>
        <v>108.16666666666667</v>
      </c>
      <c r="G32" s="1">
        <v>116</v>
      </c>
      <c r="H32" s="1">
        <v>111</v>
      </c>
      <c r="I32" s="1">
        <v>108</v>
      </c>
      <c r="J32" s="1">
        <v>107</v>
      </c>
      <c r="K32" s="1">
        <v>91</v>
      </c>
      <c r="L32" s="1">
        <v>116</v>
      </c>
      <c r="M32" s="11">
        <v>50</v>
      </c>
      <c r="N32" s="11"/>
      <c r="O32" s="10">
        <f t="shared" si="1"/>
        <v>50</v>
      </c>
      <c r="P32" s="11">
        <f t="shared" si="2"/>
        <v>4.95E-4</v>
      </c>
      <c r="Q32" s="9">
        <f t="shared" si="3"/>
        <v>101010.10101010102</v>
      </c>
      <c r="R32" s="11">
        <v>30.5</v>
      </c>
      <c r="S32" s="12">
        <f t="shared" si="4"/>
        <v>61.616161616161619</v>
      </c>
      <c r="T32" s="23">
        <v>19.739999999999998</v>
      </c>
      <c r="U32" s="12">
        <f t="shared" si="5"/>
        <v>12.163030303030302</v>
      </c>
    </row>
    <row r="33" spans="1:21">
      <c r="A33" s="1">
        <v>24</v>
      </c>
      <c r="B33" s="1" t="s">
        <v>12</v>
      </c>
      <c r="C33" s="1" t="s">
        <v>28</v>
      </c>
      <c r="D33" s="1" t="s">
        <v>56</v>
      </c>
      <c r="E33" s="3">
        <v>43944</v>
      </c>
      <c r="F33" s="7">
        <f t="shared" si="0"/>
        <v>73.666666666666671</v>
      </c>
      <c r="G33" s="1">
        <v>59</v>
      </c>
      <c r="H33" s="1">
        <v>94</v>
      </c>
      <c r="I33" s="1">
        <v>74</v>
      </c>
      <c r="J33" s="1">
        <v>70</v>
      </c>
      <c r="K33" s="1">
        <v>66</v>
      </c>
      <c r="L33" s="1">
        <v>79</v>
      </c>
      <c r="M33" s="11">
        <v>17</v>
      </c>
      <c r="N33" s="11">
        <v>15</v>
      </c>
      <c r="O33" s="10">
        <f t="shared" si="1"/>
        <v>32</v>
      </c>
      <c r="P33" s="11">
        <f t="shared" si="2"/>
        <v>4.95E-4</v>
      </c>
      <c r="Q33" s="9">
        <f t="shared" si="3"/>
        <v>64646.46464646465</v>
      </c>
      <c r="R33" s="11">
        <v>27.75</v>
      </c>
      <c r="S33" s="12">
        <f t="shared" si="4"/>
        <v>56.060606060606062</v>
      </c>
      <c r="T33" s="23">
        <v>21.13</v>
      </c>
      <c r="U33" s="12">
        <f t="shared" si="5"/>
        <v>11.845606060606061</v>
      </c>
    </row>
    <row r="34" spans="1:21">
      <c r="A34" s="1">
        <v>25</v>
      </c>
      <c r="B34" s="1" t="s">
        <v>12</v>
      </c>
      <c r="C34" s="1" t="s">
        <v>29</v>
      </c>
      <c r="D34" s="1" t="s">
        <v>55</v>
      </c>
      <c r="E34" s="3">
        <v>43944</v>
      </c>
      <c r="F34" s="7">
        <f t="shared" si="0"/>
        <v>100</v>
      </c>
      <c r="G34" s="1">
        <v>104</v>
      </c>
      <c r="H34" s="1">
        <v>107</v>
      </c>
      <c r="I34" s="1">
        <v>86</v>
      </c>
      <c r="J34" s="1">
        <v>101</v>
      </c>
      <c r="K34" s="1">
        <v>100</v>
      </c>
      <c r="L34" s="1">
        <v>102</v>
      </c>
      <c r="M34" s="11">
        <v>27</v>
      </c>
      <c r="N34" s="11">
        <v>15</v>
      </c>
      <c r="O34" s="10">
        <f t="shared" si="1"/>
        <v>42</v>
      </c>
      <c r="P34" s="11">
        <f t="shared" si="2"/>
        <v>4.95E-4</v>
      </c>
      <c r="Q34" s="9">
        <f t="shared" si="3"/>
        <v>84848.484848484848</v>
      </c>
      <c r="R34" s="11">
        <v>25.2</v>
      </c>
      <c r="S34" s="12">
        <f t="shared" si="4"/>
        <v>50.909090909090907</v>
      </c>
      <c r="T34" s="23">
        <v>19.350000000000001</v>
      </c>
      <c r="U34" s="12">
        <f t="shared" si="5"/>
        <v>9.8509090909090915</v>
      </c>
    </row>
    <row r="35" spans="1:21">
      <c r="A35" s="1">
        <v>26</v>
      </c>
      <c r="B35" s="1" t="s">
        <v>18</v>
      </c>
      <c r="C35" s="1" t="s">
        <v>30</v>
      </c>
      <c r="D35" s="1" t="s">
        <v>50</v>
      </c>
      <c r="E35" s="3">
        <v>43944</v>
      </c>
      <c r="F35" s="7">
        <f t="shared" si="0"/>
        <v>115.16666666666667</v>
      </c>
      <c r="G35" s="1">
        <v>118</v>
      </c>
      <c r="H35" s="1">
        <v>115</v>
      </c>
      <c r="I35" s="1">
        <v>115</v>
      </c>
      <c r="J35" s="1">
        <v>118</v>
      </c>
      <c r="K35" s="1">
        <v>109</v>
      </c>
      <c r="L35" s="1">
        <v>116</v>
      </c>
      <c r="M35" s="11">
        <v>38</v>
      </c>
      <c r="N35" s="11">
        <v>15</v>
      </c>
      <c r="O35" s="10">
        <f t="shared" si="1"/>
        <v>53</v>
      </c>
      <c r="P35" s="11">
        <f t="shared" si="2"/>
        <v>4.95E-4</v>
      </c>
      <c r="Q35" s="9">
        <f t="shared" si="3"/>
        <v>107070.70707070707</v>
      </c>
      <c r="R35" s="11">
        <v>27.9</v>
      </c>
      <c r="S35" s="12">
        <f t="shared" si="4"/>
        <v>56.36363636363636</v>
      </c>
      <c r="T35" s="23">
        <v>18.75</v>
      </c>
      <c r="U35" s="12">
        <f t="shared" si="5"/>
        <v>10.568181818181818</v>
      </c>
    </row>
    <row r="36" spans="1:21">
      <c r="A36" s="1">
        <v>27</v>
      </c>
      <c r="B36" s="1" t="s">
        <v>18</v>
      </c>
      <c r="C36" s="1" t="s">
        <v>31</v>
      </c>
      <c r="D36" s="1" t="s">
        <v>50</v>
      </c>
      <c r="E36" s="3">
        <v>43944</v>
      </c>
      <c r="F36" s="7">
        <f t="shared" si="0"/>
        <v>112</v>
      </c>
      <c r="G36" s="1">
        <v>108</v>
      </c>
      <c r="H36" s="1">
        <v>114</v>
      </c>
      <c r="I36" s="1">
        <v>111</v>
      </c>
      <c r="J36" s="1">
        <v>114</v>
      </c>
      <c r="K36" s="1">
        <v>112</v>
      </c>
      <c r="L36" s="1">
        <v>113</v>
      </c>
      <c r="M36" s="11">
        <v>50</v>
      </c>
      <c r="N36" s="11"/>
      <c r="O36" s="10">
        <f t="shared" si="1"/>
        <v>50</v>
      </c>
      <c r="P36" s="11">
        <f t="shared" si="2"/>
        <v>4.95E-4</v>
      </c>
      <c r="Q36" s="9">
        <f t="shared" si="3"/>
        <v>101010.10101010102</v>
      </c>
      <c r="R36" s="11">
        <v>30.9</v>
      </c>
      <c r="S36" s="12">
        <f t="shared" si="4"/>
        <v>62.424242424242422</v>
      </c>
      <c r="T36" s="23">
        <v>20.170000000000002</v>
      </c>
      <c r="U36" s="12">
        <f t="shared" si="5"/>
        <v>12.590969696969699</v>
      </c>
    </row>
    <row r="37" spans="1:21">
      <c r="A37" s="1">
        <v>28</v>
      </c>
      <c r="B37" s="1" t="s">
        <v>18</v>
      </c>
      <c r="C37" s="1" t="s">
        <v>87</v>
      </c>
      <c r="D37" s="1" t="s">
        <v>50</v>
      </c>
      <c r="E37" s="3">
        <v>43944</v>
      </c>
      <c r="F37" s="7">
        <f t="shared" si="0"/>
        <v>112.5</v>
      </c>
      <c r="G37" s="1">
        <v>113</v>
      </c>
      <c r="H37" s="1">
        <v>112</v>
      </c>
      <c r="I37" s="1">
        <v>109</v>
      </c>
      <c r="J37" s="1">
        <v>115</v>
      </c>
      <c r="K37" s="1">
        <v>109</v>
      </c>
      <c r="L37" s="1">
        <v>117</v>
      </c>
      <c r="M37" s="11">
        <v>41</v>
      </c>
      <c r="N37" s="11">
        <v>15</v>
      </c>
      <c r="O37" s="10">
        <f t="shared" si="1"/>
        <v>56</v>
      </c>
      <c r="P37" s="11">
        <f t="shared" si="2"/>
        <v>4.95E-4</v>
      </c>
      <c r="Q37" s="9">
        <f t="shared" si="3"/>
        <v>113131.31313131313</v>
      </c>
      <c r="R37" s="11">
        <v>30.65</v>
      </c>
      <c r="S37" s="12">
        <f t="shared" si="4"/>
        <v>61.919191919191917</v>
      </c>
      <c r="T37" s="23">
        <v>19.239999999999998</v>
      </c>
      <c r="U37" s="12">
        <f t="shared" si="5"/>
        <v>11.913252525252524</v>
      </c>
    </row>
    <row r="38" spans="1:21">
      <c r="A38" s="1">
        <v>29</v>
      </c>
      <c r="B38" s="1" t="s">
        <v>18</v>
      </c>
      <c r="C38" s="1" t="s">
        <v>32</v>
      </c>
      <c r="D38" s="1" t="s">
        <v>50</v>
      </c>
      <c r="E38" s="3">
        <v>43944</v>
      </c>
      <c r="F38" s="7">
        <f t="shared" si="0"/>
        <v>95</v>
      </c>
      <c r="G38" s="1">
        <v>115</v>
      </c>
      <c r="H38" s="1">
        <v>114</v>
      </c>
      <c r="I38" s="1">
        <v>92</v>
      </c>
      <c r="J38" s="1">
        <v>68</v>
      </c>
      <c r="K38" s="1">
        <v>108</v>
      </c>
      <c r="L38" s="1">
        <v>73</v>
      </c>
      <c r="M38" s="11">
        <v>33</v>
      </c>
      <c r="N38" s="11">
        <v>15</v>
      </c>
      <c r="O38" s="10">
        <f t="shared" si="1"/>
        <v>48</v>
      </c>
      <c r="P38" s="11">
        <f t="shared" si="2"/>
        <v>4.95E-4</v>
      </c>
      <c r="Q38" s="9">
        <f t="shared" si="3"/>
        <v>96969.696969696975</v>
      </c>
      <c r="R38" s="11">
        <v>32.700000000000003</v>
      </c>
      <c r="S38" s="12">
        <f t="shared" si="4"/>
        <v>66.060606060606062</v>
      </c>
      <c r="T38" s="23">
        <v>19.88</v>
      </c>
      <c r="U38" s="12">
        <f t="shared" si="5"/>
        <v>13.132848484848484</v>
      </c>
    </row>
    <row r="39" spans="1:21">
      <c r="A39" s="1">
        <v>30</v>
      </c>
      <c r="B39" s="1" t="s">
        <v>18</v>
      </c>
      <c r="C39" s="1" t="s">
        <v>33</v>
      </c>
      <c r="D39" s="1" t="s">
        <v>50</v>
      </c>
      <c r="E39" s="3">
        <v>43944</v>
      </c>
      <c r="F39" s="7">
        <f t="shared" si="0"/>
        <v>78.333333333333329</v>
      </c>
      <c r="G39" s="1">
        <v>54</v>
      </c>
      <c r="H39" s="1">
        <v>86</v>
      </c>
      <c r="I39" s="1">
        <v>80</v>
      </c>
      <c r="J39" s="1">
        <v>73</v>
      </c>
      <c r="K39" s="1">
        <v>72</v>
      </c>
      <c r="L39" s="1">
        <v>105</v>
      </c>
      <c r="M39" s="11">
        <v>18</v>
      </c>
      <c r="N39" s="11">
        <v>15</v>
      </c>
      <c r="O39" s="10">
        <f t="shared" si="1"/>
        <v>33</v>
      </c>
      <c r="P39" s="11">
        <f t="shared" si="2"/>
        <v>4.95E-4</v>
      </c>
      <c r="Q39" s="9">
        <f t="shared" si="3"/>
        <v>66666.666666666672</v>
      </c>
      <c r="R39" s="11">
        <v>23.7</v>
      </c>
      <c r="S39" s="12">
        <f t="shared" si="4"/>
        <v>47.878787878787882</v>
      </c>
      <c r="T39" s="23">
        <v>19.559999999999999</v>
      </c>
      <c r="U39" s="12">
        <f t="shared" si="5"/>
        <v>9.3650909090909096</v>
      </c>
    </row>
    <row r="40" spans="1:21">
      <c r="A40" s="1">
        <v>31</v>
      </c>
      <c r="B40" s="1" t="s">
        <v>18</v>
      </c>
      <c r="C40" s="1" t="s">
        <v>34</v>
      </c>
      <c r="D40" s="1" t="s">
        <v>50</v>
      </c>
      <c r="E40" s="3">
        <v>43944</v>
      </c>
      <c r="F40" s="7">
        <f t="shared" si="0"/>
        <v>104</v>
      </c>
      <c r="G40" s="1">
        <v>106</v>
      </c>
      <c r="H40" s="1">
        <v>107</v>
      </c>
      <c r="I40" s="1">
        <v>106</v>
      </c>
      <c r="J40" s="1">
        <v>98</v>
      </c>
      <c r="K40" s="1">
        <v>104</v>
      </c>
      <c r="L40" s="1">
        <v>103</v>
      </c>
      <c r="M40" s="11">
        <v>42</v>
      </c>
      <c r="N40" s="11"/>
      <c r="O40" s="10">
        <f t="shared" si="1"/>
        <v>42</v>
      </c>
      <c r="P40" s="11">
        <f t="shared" si="2"/>
        <v>4.95E-4</v>
      </c>
      <c r="Q40" s="9">
        <f t="shared" si="3"/>
        <v>84848.484848484848</v>
      </c>
      <c r="R40" s="11">
        <v>27.9</v>
      </c>
      <c r="S40" s="12">
        <f t="shared" si="4"/>
        <v>56.36363636363636</v>
      </c>
      <c r="T40" s="23">
        <v>19.739999999999998</v>
      </c>
      <c r="U40" s="12">
        <f t="shared" si="5"/>
        <v>11.126181818181816</v>
      </c>
    </row>
    <row r="41" spans="1:21">
      <c r="A41" s="1">
        <v>32</v>
      </c>
      <c r="B41" s="1" t="s">
        <v>18</v>
      </c>
      <c r="C41" s="1" t="s">
        <v>35</v>
      </c>
      <c r="D41" s="1" t="s">
        <v>50</v>
      </c>
      <c r="E41" s="3">
        <v>43944</v>
      </c>
      <c r="F41" s="7">
        <f t="shared" si="0"/>
        <v>102.5</v>
      </c>
      <c r="G41" s="1">
        <v>95</v>
      </c>
      <c r="H41" s="1">
        <v>106</v>
      </c>
      <c r="I41" s="1">
        <v>116</v>
      </c>
      <c r="J41" s="1">
        <v>85</v>
      </c>
      <c r="K41" s="1">
        <v>105</v>
      </c>
      <c r="L41" s="1">
        <v>108</v>
      </c>
      <c r="M41" s="11">
        <v>31</v>
      </c>
      <c r="N41" s="11">
        <v>15</v>
      </c>
      <c r="O41" s="10">
        <f t="shared" si="1"/>
        <v>46</v>
      </c>
      <c r="P41" s="11">
        <f t="shared" si="2"/>
        <v>4.95E-4</v>
      </c>
      <c r="Q41" s="9">
        <f t="shared" si="3"/>
        <v>92929.292929292933</v>
      </c>
      <c r="R41" s="11">
        <v>26.5</v>
      </c>
      <c r="S41" s="12">
        <f t="shared" si="4"/>
        <v>53.535353535353536</v>
      </c>
      <c r="T41" s="23">
        <v>19.670000000000002</v>
      </c>
      <c r="U41" s="12">
        <f t="shared" si="5"/>
        <v>10.530404040404042</v>
      </c>
    </row>
    <row r="42" spans="1:21">
      <c r="A42" s="1">
        <v>33</v>
      </c>
      <c r="B42" s="1" t="s">
        <v>18</v>
      </c>
      <c r="C42" s="1" t="s">
        <v>36</v>
      </c>
      <c r="D42" s="1" t="s">
        <v>50</v>
      </c>
      <c r="E42" s="3">
        <v>43944</v>
      </c>
      <c r="F42" s="7">
        <f t="shared" ref="F42:F63" si="6">SUM(G42:L42)/6</f>
        <v>110.83333333333333</v>
      </c>
      <c r="G42" s="1">
        <v>104</v>
      </c>
      <c r="H42" s="1">
        <v>113</v>
      </c>
      <c r="I42" s="1">
        <v>108</v>
      </c>
      <c r="J42" s="1">
        <v>113</v>
      </c>
      <c r="K42" s="1">
        <v>112</v>
      </c>
      <c r="L42" s="1">
        <v>115</v>
      </c>
      <c r="M42" s="11">
        <v>30</v>
      </c>
      <c r="N42" s="11">
        <v>15</v>
      </c>
      <c r="O42" s="10">
        <f t="shared" ref="O42:O63" si="7">SUM(M42:N42)</f>
        <v>45</v>
      </c>
      <c r="P42" s="11">
        <f t="shared" ref="P42:P63" si="8">2*5.5*0.45/10000</f>
        <v>4.95E-4</v>
      </c>
      <c r="Q42" s="9">
        <f t="shared" ref="Q42:Q63" si="9">O42/P42</f>
        <v>90909.090909090912</v>
      </c>
      <c r="R42" s="11">
        <v>26.15</v>
      </c>
      <c r="S42" s="12">
        <f t="shared" ref="S42:S63" si="10">(R42/P42)/1000</f>
        <v>52.828282828282823</v>
      </c>
      <c r="T42" s="23">
        <v>19.350000000000001</v>
      </c>
      <c r="U42" s="12">
        <f t="shared" ref="U42:U63" si="11">T42*S42/100</f>
        <v>10.222272727272728</v>
      </c>
    </row>
    <row r="43" spans="1:21">
      <c r="A43" s="1">
        <v>34</v>
      </c>
      <c r="B43" s="1" t="s">
        <v>18</v>
      </c>
      <c r="C43" s="1" t="s">
        <v>2</v>
      </c>
      <c r="D43" s="1" t="s">
        <v>50</v>
      </c>
      <c r="E43" s="3">
        <v>43944</v>
      </c>
      <c r="F43" s="7">
        <f t="shared" si="6"/>
        <v>107.33333333333333</v>
      </c>
      <c r="G43" s="1">
        <v>96</v>
      </c>
      <c r="H43" s="1">
        <v>118</v>
      </c>
      <c r="I43" s="1">
        <v>110</v>
      </c>
      <c r="J43" s="1">
        <v>96</v>
      </c>
      <c r="K43" s="1">
        <v>105</v>
      </c>
      <c r="L43" s="1">
        <v>119</v>
      </c>
      <c r="M43" s="11">
        <v>27</v>
      </c>
      <c r="N43" s="11">
        <v>15</v>
      </c>
      <c r="O43" s="10">
        <f t="shared" si="7"/>
        <v>42</v>
      </c>
      <c r="P43" s="11">
        <f t="shared" si="8"/>
        <v>4.95E-4</v>
      </c>
      <c r="Q43" s="9">
        <f t="shared" si="9"/>
        <v>84848.484848484848</v>
      </c>
      <c r="R43" s="11">
        <v>29</v>
      </c>
      <c r="S43" s="12">
        <f t="shared" si="10"/>
        <v>58.585858585858588</v>
      </c>
      <c r="T43" s="23">
        <v>18.8</v>
      </c>
      <c r="U43" s="12">
        <f t="shared" si="11"/>
        <v>11.014141414141415</v>
      </c>
    </row>
    <row r="44" spans="1:21">
      <c r="A44" s="1">
        <v>35</v>
      </c>
      <c r="B44" s="1" t="s">
        <v>18</v>
      </c>
      <c r="C44" s="1" t="s">
        <v>37</v>
      </c>
      <c r="D44" s="1" t="s">
        <v>50</v>
      </c>
      <c r="E44" s="3">
        <v>43944</v>
      </c>
      <c r="F44" s="7">
        <f t="shared" si="6"/>
        <v>111.66666666666667</v>
      </c>
      <c r="G44" s="1">
        <v>109</v>
      </c>
      <c r="H44" s="1">
        <v>112</v>
      </c>
      <c r="I44" s="1">
        <v>114</v>
      </c>
      <c r="J44" s="1">
        <v>115</v>
      </c>
      <c r="K44" s="1">
        <v>107</v>
      </c>
      <c r="L44" s="1">
        <v>113</v>
      </c>
      <c r="M44" s="11">
        <v>47</v>
      </c>
      <c r="N44" s="11"/>
      <c r="O44" s="10">
        <f t="shared" si="7"/>
        <v>47</v>
      </c>
      <c r="P44" s="11">
        <f t="shared" si="8"/>
        <v>4.95E-4</v>
      </c>
      <c r="Q44" s="9">
        <f t="shared" si="9"/>
        <v>94949.494949494954</v>
      </c>
      <c r="R44" s="11">
        <v>29.9</v>
      </c>
      <c r="S44" s="12">
        <f t="shared" si="10"/>
        <v>60.404040404040401</v>
      </c>
      <c r="T44" s="23">
        <v>19.829999999999998</v>
      </c>
      <c r="U44" s="12">
        <f t="shared" si="11"/>
        <v>11.978121212121211</v>
      </c>
    </row>
    <row r="45" spans="1:21">
      <c r="A45" s="1">
        <v>36</v>
      </c>
      <c r="B45" s="1" t="s">
        <v>18</v>
      </c>
      <c r="C45" s="1" t="s">
        <v>38</v>
      </c>
      <c r="D45" s="1" t="s">
        <v>50</v>
      </c>
      <c r="E45" s="3">
        <v>43944</v>
      </c>
      <c r="F45" s="7">
        <f t="shared" si="6"/>
        <v>110.16666666666667</v>
      </c>
      <c r="G45" s="1">
        <v>111</v>
      </c>
      <c r="H45" s="1">
        <v>113</v>
      </c>
      <c r="I45" s="1">
        <v>114</v>
      </c>
      <c r="J45" s="1">
        <v>107</v>
      </c>
      <c r="K45" s="1">
        <v>113</v>
      </c>
      <c r="L45" s="1">
        <v>103</v>
      </c>
      <c r="M45" s="11">
        <v>47</v>
      </c>
      <c r="N45" s="11"/>
      <c r="O45" s="10">
        <f t="shared" si="7"/>
        <v>47</v>
      </c>
      <c r="P45" s="11">
        <f t="shared" si="8"/>
        <v>4.95E-4</v>
      </c>
      <c r="Q45" s="9">
        <f t="shared" si="9"/>
        <v>94949.494949494954</v>
      </c>
      <c r="R45" s="11">
        <v>27.6</v>
      </c>
      <c r="S45" s="12">
        <f t="shared" si="10"/>
        <v>55.757575757575758</v>
      </c>
      <c r="T45" s="23">
        <v>19.420000000000002</v>
      </c>
      <c r="U45" s="12">
        <f t="shared" si="11"/>
        <v>10.828121212121214</v>
      </c>
    </row>
    <row r="46" spans="1:21">
      <c r="A46" s="1">
        <v>37</v>
      </c>
      <c r="B46" s="1" t="s">
        <v>18</v>
      </c>
      <c r="C46" s="1" t="s">
        <v>39</v>
      </c>
      <c r="D46" s="1" t="s">
        <v>50</v>
      </c>
      <c r="E46" s="3">
        <v>43944</v>
      </c>
      <c r="F46" s="7">
        <f t="shared" si="6"/>
        <v>110</v>
      </c>
      <c r="G46" s="1">
        <v>112</v>
      </c>
      <c r="H46" s="1">
        <v>111</v>
      </c>
      <c r="I46" s="1">
        <v>114</v>
      </c>
      <c r="J46" s="1">
        <v>108</v>
      </c>
      <c r="K46" s="1">
        <v>97</v>
      </c>
      <c r="L46" s="1">
        <v>118</v>
      </c>
      <c r="M46" s="11">
        <v>35</v>
      </c>
      <c r="N46" s="11">
        <v>15</v>
      </c>
      <c r="O46" s="10">
        <f t="shared" si="7"/>
        <v>50</v>
      </c>
      <c r="P46" s="11">
        <f t="shared" si="8"/>
        <v>4.95E-4</v>
      </c>
      <c r="Q46" s="9">
        <f t="shared" si="9"/>
        <v>101010.10101010102</v>
      </c>
      <c r="R46" s="11">
        <v>30.05</v>
      </c>
      <c r="S46" s="12">
        <f t="shared" si="10"/>
        <v>60.707070707070706</v>
      </c>
      <c r="T46" s="23">
        <v>19.920000000000002</v>
      </c>
      <c r="U46" s="12">
        <f t="shared" si="11"/>
        <v>12.092848484848485</v>
      </c>
    </row>
    <row r="47" spans="1:21">
      <c r="A47" s="1">
        <v>38</v>
      </c>
      <c r="B47" s="1" t="s">
        <v>16</v>
      </c>
      <c r="C47" s="1" t="s">
        <v>79</v>
      </c>
      <c r="D47" s="1" t="s">
        <v>53</v>
      </c>
      <c r="E47" s="3">
        <v>43944</v>
      </c>
      <c r="F47" s="7">
        <f t="shared" si="6"/>
        <v>97.333333333333329</v>
      </c>
      <c r="G47" s="1">
        <v>56</v>
      </c>
      <c r="H47" s="1">
        <v>108</v>
      </c>
      <c r="I47" s="1">
        <v>110</v>
      </c>
      <c r="J47" s="1">
        <v>92</v>
      </c>
      <c r="K47" s="1">
        <v>107</v>
      </c>
      <c r="L47" s="1">
        <v>111</v>
      </c>
      <c r="M47" s="11">
        <v>33</v>
      </c>
      <c r="N47" s="11">
        <v>15</v>
      </c>
      <c r="O47" s="10">
        <f t="shared" si="7"/>
        <v>48</v>
      </c>
      <c r="P47" s="11">
        <f t="shared" si="8"/>
        <v>4.95E-4</v>
      </c>
      <c r="Q47" s="9">
        <f t="shared" si="9"/>
        <v>96969.696969696975</v>
      </c>
      <c r="R47" s="11">
        <v>31.5</v>
      </c>
      <c r="S47" s="12">
        <f t="shared" si="10"/>
        <v>63.63636363636364</v>
      </c>
      <c r="T47" s="23">
        <v>19.93</v>
      </c>
      <c r="U47" s="12">
        <f t="shared" si="11"/>
        <v>12.682727272727272</v>
      </c>
    </row>
    <row r="48" spans="1:21">
      <c r="A48" s="1">
        <v>39</v>
      </c>
      <c r="B48" s="1" t="s">
        <v>16</v>
      </c>
      <c r="C48" s="1" t="s">
        <v>5</v>
      </c>
      <c r="D48" s="1" t="s">
        <v>53</v>
      </c>
      <c r="E48" s="3">
        <v>43944</v>
      </c>
      <c r="F48" s="7">
        <f t="shared" si="6"/>
        <v>108.83333333333333</v>
      </c>
      <c r="G48" s="1">
        <v>110</v>
      </c>
      <c r="H48" s="1">
        <v>110</v>
      </c>
      <c r="I48" s="1">
        <v>115</v>
      </c>
      <c r="J48" s="1">
        <v>113</v>
      </c>
      <c r="K48" s="1">
        <v>99</v>
      </c>
      <c r="L48" s="1">
        <v>106</v>
      </c>
      <c r="M48" s="11">
        <v>48</v>
      </c>
      <c r="N48" s="11"/>
      <c r="O48" s="10">
        <f t="shared" si="7"/>
        <v>48</v>
      </c>
      <c r="P48" s="11">
        <f t="shared" si="8"/>
        <v>4.95E-4</v>
      </c>
      <c r="Q48" s="9">
        <f t="shared" si="9"/>
        <v>96969.696969696975</v>
      </c>
      <c r="R48" s="11">
        <v>29.2</v>
      </c>
      <c r="S48" s="12">
        <f t="shared" si="10"/>
        <v>58.98989898989899</v>
      </c>
      <c r="T48" s="23">
        <v>19.11</v>
      </c>
      <c r="U48" s="12">
        <f t="shared" si="11"/>
        <v>11.272969696969696</v>
      </c>
    </row>
    <row r="49" spans="1:21">
      <c r="A49" s="1">
        <v>40</v>
      </c>
      <c r="B49" s="1" t="s">
        <v>16</v>
      </c>
      <c r="C49" s="1" t="s">
        <v>40</v>
      </c>
      <c r="D49" s="1" t="s">
        <v>53</v>
      </c>
      <c r="E49" s="3">
        <v>43944</v>
      </c>
      <c r="F49" s="7">
        <f t="shared" si="6"/>
        <v>106.5</v>
      </c>
      <c r="G49" s="1">
        <v>110</v>
      </c>
      <c r="H49" s="1">
        <v>115</v>
      </c>
      <c r="I49" s="1">
        <v>95</v>
      </c>
      <c r="J49" s="1">
        <v>108</v>
      </c>
      <c r="K49" s="1">
        <v>113</v>
      </c>
      <c r="L49" s="1">
        <v>98</v>
      </c>
      <c r="M49" s="11">
        <v>36</v>
      </c>
      <c r="N49" s="11">
        <v>15</v>
      </c>
      <c r="O49" s="10">
        <f t="shared" si="7"/>
        <v>51</v>
      </c>
      <c r="P49" s="11">
        <f t="shared" si="8"/>
        <v>4.95E-4</v>
      </c>
      <c r="Q49" s="9">
        <f t="shared" si="9"/>
        <v>103030.30303030302</v>
      </c>
      <c r="R49" s="11">
        <v>31.95</v>
      </c>
      <c r="S49" s="12">
        <f t="shared" si="10"/>
        <v>64.545454545454547</v>
      </c>
      <c r="T49" s="23">
        <v>19.38</v>
      </c>
      <c r="U49" s="12">
        <f t="shared" si="11"/>
        <v>12.508909090909089</v>
      </c>
    </row>
    <row r="50" spans="1:21">
      <c r="A50" s="1">
        <v>41</v>
      </c>
      <c r="B50" s="1" t="s">
        <v>16</v>
      </c>
      <c r="C50" s="1" t="s">
        <v>80</v>
      </c>
      <c r="D50" s="1" t="s">
        <v>53</v>
      </c>
      <c r="E50" s="3">
        <v>43944</v>
      </c>
      <c r="F50" s="7">
        <f t="shared" si="6"/>
        <v>99.833333333333329</v>
      </c>
      <c r="G50" s="1">
        <v>107</v>
      </c>
      <c r="H50" s="1">
        <v>106</v>
      </c>
      <c r="I50" s="1">
        <v>87</v>
      </c>
      <c r="J50" s="1">
        <v>101</v>
      </c>
      <c r="K50" s="1">
        <v>94</v>
      </c>
      <c r="L50" s="1">
        <v>104</v>
      </c>
      <c r="M50" s="11">
        <v>33</v>
      </c>
      <c r="N50" s="11">
        <v>15</v>
      </c>
      <c r="O50" s="10">
        <f t="shared" si="7"/>
        <v>48</v>
      </c>
      <c r="P50" s="11">
        <f t="shared" si="8"/>
        <v>4.95E-4</v>
      </c>
      <c r="Q50" s="9">
        <f t="shared" si="9"/>
        <v>96969.696969696975</v>
      </c>
      <c r="R50" s="11">
        <v>32.4</v>
      </c>
      <c r="S50" s="12">
        <f t="shared" si="10"/>
        <v>65.454545454545453</v>
      </c>
      <c r="T50" s="23">
        <v>19.100000000000001</v>
      </c>
      <c r="U50" s="12">
        <f t="shared" si="11"/>
        <v>12.501818181818182</v>
      </c>
    </row>
    <row r="51" spans="1:21">
      <c r="A51" s="1">
        <v>42</v>
      </c>
      <c r="B51" s="1" t="s">
        <v>19</v>
      </c>
      <c r="C51" s="1" t="s">
        <v>81</v>
      </c>
      <c r="D51" s="1" t="s">
        <v>53</v>
      </c>
      <c r="E51" s="3">
        <v>43944</v>
      </c>
      <c r="F51" s="7">
        <f t="shared" si="6"/>
        <v>99.333333333333329</v>
      </c>
      <c r="G51" s="1">
        <v>103</v>
      </c>
      <c r="H51" s="1">
        <v>106</v>
      </c>
      <c r="I51" s="1">
        <v>83</v>
      </c>
      <c r="J51" s="1">
        <v>111</v>
      </c>
      <c r="K51" s="1">
        <v>103</v>
      </c>
      <c r="L51" s="1">
        <v>90</v>
      </c>
      <c r="M51" s="11">
        <v>35</v>
      </c>
      <c r="N51" s="11">
        <v>15</v>
      </c>
      <c r="O51" s="10">
        <f t="shared" si="7"/>
        <v>50</v>
      </c>
      <c r="P51" s="11">
        <f t="shared" si="8"/>
        <v>4.95E-4</v>
      </c>
      <c r="Q51" s="9">
        <f t="shared" si="9"/>
        <v>101010.10101010102</v>
      </c>
      <c r="R51" s="11">
        <v>30.2</v>
      </c>
      <c r="S51" s="12">
        <f t="shared" si="10"/>
        <v>61.01010101010101</v>
      </c>
      <c r="T51" s="23">
        <v>19.23</v>
      </c>
      <c r="U51" s="12">
        <f t="shared" si="11"/>
        <v>11.732242424242424</v>
      </c>
    </row>
    <row r="52" spans="1:21">
      <c r="A52" s="1">
        <v>43</v>
      </c>
      <c r="B52" s="1" t="s">
        <v>19</v>
      </c>
      <c r="C52" s="1" t="s">
        <v>82</v>
      </c>
      <c r="D52" s="1" t="s">
        <v>53</v>
      </c>
      <c r="E52" s="3">
        <v>43944</v>
      </c>
      <c r="F52" s="7">
        <f t="shared" si="6"/>
        <v>104.33333333333333</v>
      </c>
      <c r="G52" s="1">
        <v>110</v>
      </c>
      <c r="H52" s="1">
        <v>114</v>
      </c>
      <c r="I52" s="1">
        <v>94</v>
      </c>
      <c r="J52" s="1">
        <v>114</v>
      </c>
      <c r="K52" s="1">
        <v>96</v>
      </c>
      <c r="L52" s="1">
        <v>98</v>
      </c>
      <c r="M52" s="11">
        <v>50</v>
      </c>
      <c r="N52" s="11"/>
      <c r="O52" s="10">
        <f t="shared" si="7"/>
        <v>50</v>
      </c>
      <c r="P52" s="11">
        <f t="shared" si="8"/>
        <v>4.95E-4</v>
      </c>
      <c r="Q52" s="9">
        <f t="shared" si="9"/>
        <v>101010.10101010102</v>
      </c>
      <c r="R52" s="11">
        <v>31.5</v>
      </c>
      <c r="S52" s="12">
        <f t="shared" si="10"/>
        <v>63.63636363636364</v>
      </c>
      <c r="T52" s="23">
        <v>20.100000000000001</v>
      </c>
      <c r="U52" s="12">
        <f t="shared" si="11"/>
        <v>12.790909090909093</v>
      </c>
    </row>
    <row r="53" spans="1:21">
      <c r="A53" s="1">
        <v>44</v>
      </c>
      <c r="B53" s="1" t="s">
        <v>19</v>
      </c>
      <c r="C53" s="1" t="s">
        <v>83</v>
      </c>
      <c r="D53" s="1" t="s">
        <v>53</v>
      </c>
      <c r="E53" s="3">
        <v>43944</v>
      </c>
      <c r="F53" s="7">
        <f t="shared" si="6"/>
        <v>112.66666666666667</v>
      </c>
      <c r="G53" s="1">
        <v>118</v>
      </c>
      <c r="H53" s="1">
        <v>120</v>
      </c>
      <c r="I53" s="1">
        <v>116</v>
      </c>
      <c r="J53" s="1">
        <v>107</v>
      </c>
      <c r="K53" s="1">
        <v>114</v>
      </c>
      <c r="L53" s="1">
        <v>101</v>
      </c>
      <c r="M53" s="11">
        <v>39</v>
      </c>
      <c r="N53" s="11">
        <v>15</v>
      </c>
      <c r="O53" s="10">
        <f t="shared" si="7"/>
        <v>54</v>
      </c>
      <c r="P53" s="11">
        <f t="shared" si="8"/>
        <v>4.95E-4</v>
      </c>
      <c r="Q53" s="9">
        <f t="shared" si="9"/>
        <v>109090.90909090909</v>
      </c>
      <c r="R53" s="11">
        <v>29.7</v>
      </c>
      <c r="S53" s="12">
        <f t="shared" si="10"/>
        <v>60</v>
      </c>
      <c r="T53" s="23">
        <v>19.84</v>
      </c>
      <c r="U53" s="12">
        <f t="shared" si="11"/>
        <v>11.904000000000002</v>
      </c>
    </row>
    <row r="54" spans="1:21">
      <c r="A54" s="1">
        <v>45</v>
      </c>
      <c r="B54" s="1" t="s">
        <v>16</v>
      </c>
      <c r="C54" s="1" t="s">
        <v>6</v>
      </c>
      <c r="D54" s="1" t="s">
        <v>53</v>
      </c>
      <c r="E54" s="3">
        <v>43944</v>
      </c>
      <c r="F54" s="7">
        <f t="shared" si="6"/>
        <v>104.5</v>
      </c>
      <c r="G54" s="1">
        <v>103</v>
      </c>
      <c r="H54" s="1">
        <v>113</v>
      </c>
      <c r="I54" s="1">
        <v>113</v>
      </c>
      <c r="J54" s="1">
        <v>108</v>
      </c>
      <c r="K54" s="1">
        <v>92</v>
      </c>
      <c r="L54" s="1">
        <v>98</v>
      </c>
      <c r="M54" s="11">
        <v>40</v>
      </c>
      <c r="N54" s="11"/>
      <c r="O54" s="10">
        <f t="shared" si="7"/>
        <v>40</v>
      </c>
      <c r="P54" s="11">
        <f t="shared" si="8"/>
        <v>4.95E-4</v>
      </c>
      <c r="Q54" s="9">
        <f t="shared" si="9"/>
        <v>80808.080808080806</v>
      </c>
      <c r="R54" s="11">
        <v>29.6</v>
      </c>
      <c r="S54" s="12">
        <f t="shared" si="10"/>
        <v>59.797979797979799</v>
      </c>
      <c r="T54" s="23">
        <v>18.920000000000002</v>
      </c>
      <c r="U54" s="12">
        <f t="shared" si="11"/>
        <v>11.31377777777778</v>
      </c>
    </row>
    <row r="55" spans="1:21">
      <c r="A55" s="1">
        <v>46</v>
      </c>
      <c r="B55" s="1" t="s">
        <v>16</v>
      </c>
      <c r="C55" s="1" t="s">
        <v>22</v>
      </c>
      <c r="D55" s="1" t="s">
        <v>53</v>
      </c>
      <c r="E55" s="3">
        <v>43944</v>
      </c>
      <c r="F55" s="7">
        <f t="shared" si="6"/>
        <v>97.833333333333329</v>
      </c>
      <c r="G55" s="1">
        <v>93</v>
      </c>
      <c r="H55" s="1">
        <v>111</v>
      </c>
      <c r="I55" s="1">
        <v>111</v>
      </c>
      <c r="J55" s="1">
        <v>96</v>
      </c>
      <c r="K55" s="1">
        <v>84</v>
      </c>
      <c r="L55" s="1">
        <v>92</v>
      </c>
      <c r="M55" s="11">
        <v>27</v>
      </c>
      <c r="N55" s="11">
        <v>15</v>
      </c>
      <c r="O55" s="10">
        <f t="shared" si="7"/>
        <v>42</v>
      </c>
      <c r="P55" s="11">
        <f t="shared" si="8"/>
        <v>4.95E-4</v>
      </c>
      <c r="Q55" s="9">
        <f t="shared" si="9"/>
        <v>84848.484848484848</v>
      </c>
      <c r="R55" s="11">
        <v>29</v>
      </c>
      <c r="S55" s="12">
        <f t="shared" si="10"/>
        <v>58.585858585858588</v>
      </c>
      <c r="T55" s="23">
        <v>20.58</v>
      </c>
      <c r="U55" s="12">
        <f t="shared" si="11"/>
        <v>12.056969696969697</v>
      </c>
    </row>
    <row r="56" spans="1:21">
      <c r="A56" s="1">
        <v>47</v>
      </c>
      <c r="B56" s="1" t="s">
        <v>16</v>
      </c>
      <c r="C56" s="1" t="s">
        <v>84</v>
      </c>
      <c r="D56" s="1" t="s">
        <v>53</v>
      </c>
      <c r="E56" s="3">
        <v>43944</v>
      </c>
      <c r="F56" s="7">
        <f t="shared" si="6"/>
        <v>89.666666666666671</v>
      </c>
      <c r="G56" s="1">
        <v>77</v>
      </c>
      <c r="H56" s="1">
        <v>104</v>
      </c>
      <c r="I56" s="1">
        <v>93</v>
      </c>
      <c r="J56" s="1">
        <v>92</v>
      </c>
      <c r="K56" s="1">
        <v>70</v>
      </c>
      <c r="L56" s="1">
        <v>102</v>
      </c>
      <c r="M56" s="11">
        <v>31</v>
      </c>
      <c r="N56" s="11"/>
      <c r="O56" s="10">
        <f t="shared" si="7"/>
        <v>31</v>
      </c>
      <c r="P56" s="11">
        <f t="shared" si="8"/>
        <v>4.95E-4</v>
      </c>
      <c r="Q56" s="9">
        <f t="shared" si="9"/>
        <v>62626.262626262629</v>
      </c>
      <c r="R56" s="11">
        <v>17.55</v>
      </c>
      <c r="S56" s="12">
        <f t="shared" si="10"/>
        <v>35.454545454545453</v>
      </c>
      <c r="T56" s="23">
        <v>19.309999999999999</v>
      </c>
      <c r="U56" s="12">
        <f t="shared" si="11"/>
        <v>6.8462727272727264</v>
      </c>
    </row>
    <row r="57" spans="1:21">
      <c r="A57" s="1">
        <v>48</v>
      </c>
      <c r="B57" s="1" t="s">
        <v>19</v>
      </c>
      <c r="C57" s="1" t="s">
        <v>41</v>
      </c>
      <c r="D57" s="1" t="s">
        <v>53</v>
      </c>
      <c r="E57" s="3">
        <v>43944</v>
      </c>
      <c r="F57" s="7">
        <f t="shared" si="6"/>
        <v>90.833333333333329</v>
      </c>
      <c r="G57" s="1">
        <v>115</v>
      </c>
      <c r="H57" s="1">
        <v>67</v>
      </c>
      <c r="I57" s="1">
        <v>93</v>
      </c>
      <c r="J57" s="1">
        <v>98</v>
      </c>
      <c r="K57" s="1">
        <v>67</v>
      </c>
      <c r="L57" s="1">
        <v>105</v>
      </c>
      <c r="M57" s="11">
        <v>30</v>
      </c>
      <c r="N57" s="11">
        <v>15</v>
      </c>
      <c r="O57" s="10">
        <f t="shared" si="7"/>
        <v>45</v>
      </c>
      <c r="P57" s="11">
        <f t="shared" si="8"/>
        <v>4.95E-4</v>
      </c>
      <c r="Q57" s="9">
        <f t="shared" si="9"/>
        <v>90909.090909090912</v>
      </c>
      <c r="R57" s="11">
        <v>32.200000000000003</v>
      </c>
      <c r="S57" s="12">
        <f t="shared" si="10"/>
        <v>65.050505050505052</v>
      </c>
      <c r="T57" s="23">
        <v>19.760000000000002</v>
      </c>
      <c r="U57" s="12">
        <f t="shared" si="11"/>
        <v>12.853979797979799</v>
      </c>
    </row>
    <row r="58" spans="1:21">
      <c r="A58" s="1">
        <v>49</v>
      </c>
      <c r="B58" s="1" t="s">
        <v>19</v>
      </c>
      <c r="C58" s="1" t="s">
        <v>85</v>
      </c>
      <c r="D58" s="1" t="s">
        <v>53</v>
      </c>
      <c r="E58" s="3">
        <v>43944</v>
      </c>
      <c r="F58" s="7">
        <f t="shared" si="6"/>
        <v>90.833333333333329</v>
      </c>
      <c r="G58" s="1">
        <v>94</v>
      </c>
      <c r="H58" s="1">
        <v>104</v>
      </c>
      <c r="I58" s="1">
        <v>57</v>
      </c>
      <c r="J58" s="1">
        <v>98</v>
      </c>
      <c r="K58" s="1">
        <v>97</v>
      </c>
      <c r="L58" s="1">
        <v>95</v>
      </c>
      <c r="M58" s="11">
        <v>32</v>
      </c>
      <c r="N58" s="11">
        <v>15</v>
      </c>
      <c r="O58" s="10">
        <f t="shared" si="7"/>
        <v>47</v>
      </c>
      <c r="P58" s="11">
        <f t="shared" si="8"/>
        <v>4.95E-4</v>
      </c>
      <c r="Q58" s="9">
        <f t="shared" si="9"/>
        <v>94949.494949494954</v>
      </c>
      <c r="R58" s="11">
        <v>28.25</v>
      </c>
      <c r="S58" s="12">
        <f t="shared" si="10"/>
        <v>57.070707070707073</v>
      </c>
      <c r="T58" s="23">
        <v>20.170000000000002</v>
      </c>
      <c r="U58" s="12">
        <f t="shared" si="11"/>
        <v>11.511161616161617</v>
      </c>
    </row>
    <row r="59" spans="1:21">
      <c r="A59" s="1">
        <v>50</v>
      </c>
      <c r="B59" s="1" t="s">
        <v>19</v>
      </c>
      <c r="C59" s="1" t="s">
        <v>86</v>
      </c>
      <c r="D59" s="1" t="s">
        <v>53</v>
      </c>
      <c r="E59" s="3">
        <v>43944</v>
      </c>
      <c r="F59" s="7">
        <f t="shared" si="6"/>
        <v>103.16666666666667</v>
      </c>
      <c r="G59" s="1">
        <v>110</v>
      </c>
      <c r="H59" s="1">
        <v>112</v>
      </c>
      <c r="I59" s="1">
        <v>85</v>
      </c>
      <c r="J59" s="1">
        <v>114</v>
      </c>
      <c r="K59" s="1">
        <v>87</v>
      </c>
      <c r="L59" s="1">
        <v>111</v>
      </c>
      <c r="M59" s="11">
        <v>31</v>
      </c>
      <c r="N59" s="11">
        <v>15</v>
      </c>
      <c r="O59" s="10">
        <f t="shared" si="7"/>
        <v>46</v>
      </c>
      <c r="P59" s="11">
        <f t="shared" si="8"/>
        <v>4.95E-4</v>
      </c>
      <c r="Q59" s="9">
        <f t="shared" si="9"/>
        <v>92929.292929292933</v>
      </c>
      <c r="R59" s="11">
        <v>28.95</v>
      </c>
      <c r="S59" s="12">
        <f t="shared" si="10"/>
        <v>58.484848484848477</v>
      </c>
      <c r="T59" s="23">
        <v>19.62</v>
      </c>
      <c r="U59" s="12">
        <f t="shared" si="11"/>
        <v>11.474727272727272</v>
      </c>
    </row>
    <row r="60" spans="1:21">
      <c r="A60" s="1">
        <v>51</v>
      </c>
      <c r="B60" s="1" t="s">
        <v>19</v>
      </c>
      <c r="C60" s="1" t="s">
        <v>78</v>
      </c>
      <c r="D60" s="1" t="s">
        <v>53</v>
      </c>
      <c r="E60" s="3">
        <v>43944</v>
      </c>
      <c r="F60" s="7">
        <f t="shared" si="6"/>
        <v>102.33333333333333</v>
      </c>
      <c r="G60" s="1">
        <v>93</v>
      </c>
      <c r="H60" s="1">
        <v>105</v>
      </c>
      <c r="I60" s="1">
        <v>110</v>
      </c>
      <c r="J60" s="1">
        <v>107</v>
      </c>
      <c r="K60" s="1">
        <v>98</v>
      </c>
      <c r="L60" s="1">
        <v>101</v>
      </c>
      <c r="M60" s="11">
        <v>50</v>
      </c>
      <c r="N60" s="11"/>
      <c r="O60" s="10">
        <f t="shared" si="7"/>
        <v>50</v>
      </c>
      <c r="P60" s="11">
        <f t="shared" si="8"/>
        <v>4.95E-4</v>
      </c>
      <c r="Q60" s="9">
        <f t="shared" si="9"/>
        <v>101010.10101010102</v>
      </c>
      <c r="R60" s="11">
        <v>37.65</v>
      </c>
      <c r="S60" s="12">
        <f t="shared" si="10"/>
        <v>76.060606060606062</v>
      </c>
      <c r="T60" s="23">
        <v>19.149999999999999</v>
      </c>
      <c r="U60" s="12">
        <f t="shared" si="11"/>
        <v>14.56560606060606</v>
      </c>
    </row>
    <row r="61" spans="1:21">
      <c r="A61" s="1">
        <v>52</v>
      </c>
      <c r="B61" s="1" t="s">
        <v>75</v>
      </c>
      <c r="C61" s="1" t="s">
        <v>4</v>
      </c>
      <c r="D61" s="1" t="s">
        <v>50</v>
      </c>
      <c r="E61" s="3">
        <v>43944</v>
      </c>
      <c r="F61" s="7">
        <f t="shared" si="6"/>
        <v>114.16666666666667</v>
      </c>
      <c r="G61" s="1">
        <v>112</v>
      </c>
      <c r="H61" s="1">
        <v>116</v>
      </c>
      <c r="I61" s="1">
        <v>115</v>
      </c>
      <c r="J61" s="1">
        <v>115</v>
      </c>
      <c r="K61" s="1">
        <v>113</v>
      </c>
      <c r="L61" s="1">
        <v>114</v>
      </c>
      <c r="M61" s="11">
        <v>57</v>
      </c>
      <c r="N61" s="11"/>
      <c r="O61" s="10">
        <f t="shared" si="7"/>
        <v>57</v>
      </c>
      <c r="P61" s="11">
        <f t="shared" si="8"/>
        <v>4.95E-4</v>
      </c>
      <c r="Q61" s="9">
        <f t="shared" si="9"/>
        <v>115151.51515151515</v>
      </c>
      <c r="R61" s="11">
        <v>34.200000000000003</v>
      </c>
      <c r="S61" s="12">
        <f t="shared" si="10"/>
        <v>69.090909090909108</v>
      </c>
      <c r="T61" s="23">
        <v>19.899999999999999</v>
      </c>
      <c r="U61" s="12">
        <f t="shared" si="11"/>
        <v>13.749090909090912</v>
      </c>
    </row>
    <row r="62" spans="1:21">
      <c r="A62" s="1">
        <v>53</v>
      </c>
      <c r="B62" s="1" t="s">
        <v>75</v>
      </c>
      <c r="C62" s="1" t="s">
        <v>20</v>
      </c>
      <c r="D62" s="1" t="s">
        <v>50</v>
      </c>
      <c r="E62" s="3">
        <v>43944</v>
      </c>
      <c r="F62" s="7">
        <f t="shared" si="6"/>
        <v>113.83333333333333</v>
      </c>
      <c r="G62" s="1">
        <v>110</v>
      </c>
      <c r="H62" s="1">
        <v>113</v>
      </c>
      <c r="I62" s="1">
        <v>115</v>
      </c>
      <c r="J62" s="1">
        <v>118</v>
      </c>
      <c r="K62" s="1">
        <v>117</v>
      </c>
      <c r="L62" s="1">
        <v>110</v>
      </c>
      <c r="M62" s="11">
        <v>37</v>
      </c>
      <c r="N62" s="11">
        <v>15</v>
      </c>
      <c r="O62" s="10">
        <f t="shared" si="7"/>
        <v>52</v>
      </c>
      <c r="P62" s="11">
        <f t="shared" si="8"/>
        <v>4.95E-4</v>
      </c>
      <c r="Q62" s="9">
        <f t="shared" si="9"/>
        <v>105050.50505050505</v>
      </c>
      <c r="R62" s="11">
        <v>26.6</v>
      </c>
      <c r="S62" s="12">
        <f t="shared" si="10"/>
        <v>53.737373737373737</v>
      </c>
      <c r="T62" s="23">
        <v>19.7</v>
      </c>
      <c r="U62" s="12">
        <f t="shared" si="11"/>
        <v>10.586262626262625</v>
      </c>
    </row>
    <row r="63" spans="1:21">
      <c r="A63" s="1">
        <v>54</v>
      </c>
      <c r="B63" s="1" t="s">
        <v>75</v>
      </c>
      <c r="C63" s="1" t="s">
        <v>3</v>
      </c>
      <c r="D63" s="1" t="s">
        <v>50</v>
      </c>
      <c r="E63" s="3">
        <v>43944</v>
      </c>
      <c r="F63" s="7">
        <f t="shared" si="6"/>
        <v>110.16666666666667</v>
      </c>
      <c r="G63" s="1">
        <v>114</v>
      </c>
      <c r="H63" s="1">
        <v>113</v>
      </c>
      <c r="I63" s="1">
        <v>114</v>
      </c>
      <c r="J63" s="1">
        <v>113</v>
      </c>
      <c r="K63" s="1">
        <v>118</v>
      </c>
      <c r="L63" s="1">
        <v>89</v>
      </c>
      <c r="M63" s="11">
        <v>30</v>
      </c>
      <c r="N63" s="11">
        <v>15</v>
      </c>
      <c r="O63" s="10">
        <f t="shared" si="7"/>
        <v>45</v>
      </c>
      <c r="P63" s="11">
        <f t="shared" si="8"/>
        <v>4.95E-4</v>
      </c>
      <c r="Q63" s="9">
        <f t="shared" si="9"/>
        <v>90909.090909090912</v>
      </c>
      <c r="R63" s="11">
        <v>24.3</v>
      </c>
      <c r="S63" s="12">
        <f t="shared" si="10"/>
        <v>49.090909090909093</v>
      </c>
      <c r="T63" s="23">
        <v>20.18</v>
      </c>
      <c r="U63" s="12">
        <f t="shared" si="11"/>
        <v>9.906545454545455</v>
      </c>
    </row>
  </sheetData>
  <autoFilter ref="A9:U9">
    <sortState ref="A10:U63">
      <sortCondition ref="A9"/>
    </sortState>
  </autoFilter>
  <phoneticPr fontId="3" type="noConversion"/>
  <conditionalFormatting sqref="S10:S6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0:Q6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:T6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0:U6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7"/>
  <sheetViews>
    <sheetView workbookViewId="0">
      <selection activeCell="C5" sqref="C5:C54"/>
    </sheetView>
  </sheetViews>
  <sheetFormatPr defaultColWidth="8.85546875" defaultRowHeight="15"/>
  <cols>
    <col min="1" max="1" width="8.85546875" style="16"/>
    <col min="2" max="2" width="8.85546875" style="21"/>
    <col min="3" max="3" width="8.85546875" style="22"/>
    <col min="4" max="16384" width="8.85546875" style="16"/>
  </cols>
  <sheetData>
    <row r="1" spans="2:3" ht="15.75" thickBot="1"/>
    <row r="2" spans="2:3" ht="20.100000000000001" customHeight="1" thickBot="1">
      <c r="B2" s="14" t="s">
        <v>76</v>
      </c>
      <c r="C2" s="15" t="s">
        <v>77</v>
      </c>
    </row>
    <row r="3" spans="2:3">
      <c r="B3" s="17">
        <v>1</v>
      </c>
      <c r="C3" s="18">
        <v>18.09</v>
      </c>
    </row>
    <row r="4" spans="2:3">
      <c r="B4" s="19">
        <v>2</v>
      </c>
      <c r="C4" s="20">
        <v>19.71</v>
      </c>
    </row>
    <row r="5" spans="2:3">
      <c r="B5" s="19">
        <v>3</v>
      </c>
      <c r="C5" s="20">
        <v>19.52</v>
      </c>
    </row>
    <row r="6" spans="2:3">
      <c r="B6" s="19">
        <v>4</v>
      </c>
      <c r="C6" s="20">
        <v>20.010000000000002</v>
      </c>
    </row>
    <row r="7" spans="2:3">
      <c r="B7" s="19">
        <v>5</v>
      </c>
      <c r="C7" s="20">
        <v>20.440000000000001</v>
      </c>
    </row>
    <row r="8" spans="2:3">
      <c r="B8" s="19">
        <v>6</v>
      </c>
      <c r="C8" s="20">
        <v>20.02</v>
      </c>
    </row>
    <row r="9" spans="2:3">
      <c r="B9" s="19">
        <v>7</v>
      </c>
      <c r="C9" s="20">
        <v>20.43</v>
      </c>
    </row>
    <row r="10" spans="2:3">
      <c r="B10" s="19">
        <v>8</v>
      </c>
      <c r="C10" s="20">
        <v>20.51</v>
      </c>
    </row>
    <row r="11" spans="2:3">
      <c r="B11" s="19">
        <v>9</v>
      </c>
      <c r="C11" s="20">
        <v>20.51</v>
      </c>
    </row>
    <row r="12" spans="2:3">
      <c r="B12" s="19">
        <v>10</v>
      </c>
      <c r="C12" s="20">
        <v>20.059999999999999</v>
      </c>
    </row>
    <row r="13" spans="2:3">
      <c r="B13" s="19">
        <v>11</v>
      </c>
      <c r="C13" s="20">
        <v>19.399999999999999</v>
      </c>
    </row>
    <row r="14" spans="2:3">
      <c r="B14" s="19">
        <v>12</v>
      </c>
      <c r="C14" s="20">
        <v>20.38</v>
      </c>
    </row>
    <row r="15" spans="2:3">
      <c r="B15" s="19">
        <v>13</v>
      </c>
      <c r="C15" s="20">
        <v>20.13</v>
      </c>
    </row>
    <row r="16" spans="2:3">
      <c r="B16" s="19">
        <v>14</v>
      </c>
      <c r="C16" s="20">
        <v>19.7</v>
      </c>
    </row>
    <row r="17" spans="2:3">
      <c r="B17" s="19">
        <v>15</v>
      </c>
      <c r="C17" s="20">
        <v>19.920000000000002</v>
      </c>
    </row>
    <row r="18" spans="2:3">
      <c r="B18" s="19">
        <v>17</v>
      </c>
      <c r="C18" s="20">
        <v>19.88</v>
      </c>
    </row>
    <row r="19" spans="2:3">
      <c r="B19" s="19">
        <v>18</v>
      </c>
      <c r="C19" s="20">
        <v>20.350000000000001</v>
      </c>
    </row>
    <row r="20" spans="2:3">
      <c r="B20" s="19">
        <v>19</v>
      </c>
      <c r="C20" s="20">
        <v>20.190000000000001</v>
      </c>
    </row>
    <row r="21" spans="2:3">
      <c r="B21" s="19">
        <v>20</v>
      </c>
      <c r="C21" s="20">
        <v>20.67</v>
      </c>
    </row>
    <row r="22" spans="2:3">
      <c r="B22" s="19">
        <v>21</v>
      </c>
      <c r="C22" s="20">
        <v>20.149999999999999</v>
      </c>
    </row>
    <row r="23" spans="2:3">
      <c r="B23" s="19">
        <v>22</v>
      </c>
      <c r="C23" s="20">
        <v>19.739999999999998</v>
      </c>
    </row>
    <row r="24" spans="2:3">
      <c r="B24" s="19">
        <v>23</v>
      </c>
      <c r="C24" s="20">
        <v>21.13</v>
      </c>
    </row>
    <row r="25" spans="2:3">
      <c r="B25" s="19">
        <v>24</v>
      </c>
      <c r="C25" s="20">
        <v>19.350000000000001</v>
      </c>
    </row>
    <row r="26" spans="2:3">
      <c r="B26" s="19">
        <v>25</v>
      </c>
      <c r="C26" s="20">
        <v>18.75</v>
      </c>
    </row>
    <row r="27" spans="2:3">
      <c r="B27" s="19">
        <v>26</v>
      </c>
      <c r="C27" s="20">
        <v>20.170000000000002</v>
      </c>
    </row>
    <row r="28" spans="2:3">
      <c r="B28" s="19">
        <v>27</v>
      </c>
      <c r="C28" s="20">
        <v>19.239999999999998</v>
      </c>
    </row>
    <row r="29" spans="2:3">
      <c r="B29" s="19">
        <v>28</v>
      </c>
      <c r="C29" s="20">
        <v>19.88</v>
      </c>
    </row>
    <row r="30" spans="2:3">
      <c r="B30" s="19">
        <v>29</v>
      </c>
      <c r="C30" s="20">
        <v>19.559999999999999</v>
      </c>
    </row>
    <row r="31" spans="2:3">
      <c r="B31" s="19">
        <v>30</v>
      </c>
      <c r="C31" s="20">
        <v>19.739999999999998</v>
      </c>
    </row>
    <row r="32" spans="2:3">
      <c r="B32" s="19">
        <v>31</v>
      </c>
      <c r="C32" s="20">
        <v>19.670000000000002</v>
      </c>
    </row>
    <row r="33" spans="2:3">
      <c r="B33" s="19">
        <v>32</v>
      </c>
      <c r="C33" s="20">
        <v>19.350000000000001</v>
      </c>
    </row>
    <row r="34" spans="2:3">
      <c r="B34" s="19">
        <v>33</v>
      </c>
      <c r="C34" s="20">
        <v>18.8</v>
      </c>
    </row>
    <row r="35" spans="2:3">
      <c r="B35" s="19">
        <v>34</v>
      </c>
      <c r="C35" s="20">
        <v>19.829999999999998</v>
      </c>
    </row>
    <row r="36" spans="2:3">
      <c r="B36" s="19">
        <v>35</v>
      </c>
      <c r="C36" s="20">
        <v>19.420000000000002</v>
      </c>
    </row>
    <row r="37" spans="2:3">
      <c r="B37" s="19">
        <v>36</v>
      </c>
      <c r="C37" s="20">
        <v>19.920000000000002</v>
      </c>
    </row>
    <row r="38" spans="2:3">
      <c r="B38" s="19">
        <v>37</v>
      </c>
      <c r="C38" s="20">
        <v>19.93</v>
      </c>
    </row>
    <row r="39" spans="2:3">
      <c r="B39" s="19">
        <v>38</v>
      </c>
      <c r="C39" s="20">
        <v>19.11</v>
      </c>
    </row>
    <row r="40" spans="2:3">
      <c r="B40" s="19">
        <v>39</v>
      </c>
      <c r="C40" s="20">
        <v>19.38</v>
      </c>
    </row>
    <row r="41" spans="2:3">
      <c r="B41" s="19">
        <v>40</v>
      </c>
      <c r="C41" s="20">
        <v>19.100000000000001</v>
      </c>
    </row>
    <row r="42" spans="2:3">
      <c r="B42" s="19">
        <v>41</v>
      </c>
      <c r="C42" s="20">
        <v>19.23</v>
      </c>
    </row>
    <row r="43" spans="2:3">
      <c r="B43" s="19">
        <v>42</v>
      </c>
      <c r="C43" s="20">
        <v>20.100000000000001</v>
      </c>
    </row>
    <row r="44" spans="2:3">
      <c r="B44" s="19">
        <v>43</v>
      </c>
      <c r="C44" s="20">
        <v>19.84</v>
      </c>
    </row>
    <row r="45" spans="2:3">
      <c r="B45" s="19">
        <v>44</v>
      </c>
      <c r="C45" s="20">
        <v>18.920000000000002</v>
      </c>
    </row>
    <row r="46" spans="2:3">
      <c r="B46" s="19">
        <v>45</v>
      </c>
      <c r="C46" s="20">
        <v>20.58</v>
      </c>
    </row>
    <row r="47" spans="2:3">
      <c r="B47" s="19">
        <v>46</v>
      </c>
      <c r="C47" s="20">
        <v>19.309999999999999</v>
      </c>
    </row>
    <row r="48" spans="2:3">
      <c r="B48" s="19">
        <v>47</v>
      </c>
      <c r="C48" s="20">
        <v>19.760000000000002</v>
      </c>
    </row>
    <row r="49" spans="2:3">
      <c r="B49" s="19">
        <v>48</v>
      </c>
      <c r="C49" s="20">
        <v>20.170000000000002</v>
      </c>
    </row>
    <row r="50" spans="2:3">
      <c r="B50" s="19">
        <v>49</v>
      </c>
      <c r="C50" s="20">
        <v>19.62</v>
      </c>
    </row>
    <row r="51" spans="2:3">
      <c r="B51" s="19">
        <v>50</v>
      </c>
      <c r="C51" s="20">
        <v>19.149999999999999</v>
      </c>
    </row>
    <row r="52" spans="2:3">
      <c r="B52" s="19">
        <v>51</v>
      </c>
      <c r="C52" s="20">
        <v>19.899999999999999</v>
      </c>
    </row>
    <row r="53" spans="2:3">
      <c r="B53" s="19">
        <v>52</v>
      </c>
      <c r="C53" s="20">
        <v>19.7</v>
      </c>
    </row>
    <row r="54" spans="2:3">
      <c r="B54" s="19">
        <v>60</v>
      </c>
      <c r="C54" s="20">
        <v>20.18</v>
      </c>
    </row>
    <row r="55" spans="2:3">
      <c r="B55" s="19">
        <v>101</v>
      </c>
      <c r="C55" s="20">
        <v>21.02</v>
      </c>
    </row>
    <row r="56" spans="2:3">
      <c r="B56" s="19">
        <v>102</v>
      </c>
      <c r="C56" s="20">
        <v>20.74</v>
      </c>
    </row>
    <row r="57" spans="2:3">
      <c r="B57" s="19"/>
      <c r="C57" s="20"/>
    </row>
  </sheetData>
  <autoFilter ref="B2:C2">
    <sortState ref="B3:C56">
      <sortCondition ref="B2"/>
    </sortState>
  </autoFilter>
  <pageMargins left="0.75" right="0.75" top="1" bottom="1" header="0.51180555555555596" footer="0.5118055555555559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3"/>
  <sheetViews>
    <sheetView topLeftCell="A42" zoomScale="80" zoomScaleNormal="80" workbookViewId="0">
      <pane xSplit="3" topLeftCell="O1" activePane="topRight" state="frozen"/>
      <selection pane="topRight" activeCell="Z9" sqref="Z9:Z63"/>
    </sheetView>
  </sheetViews>
  <sheetFormatPr defaultRowHeight="15.75"/>
  <cols>
    <col min="1" max="1" width="11.42578125" style="2" customWidth="1"/>
    <col min="2" max="2" width="17.28515625" style="2" customWidth="1"/>
    <col min="3" max="3" width="19.85546875" style="2" customWidth="1"/>
    <col min="4" max="4" width="33.5703125" style="2" customWidth="1"/>
    <col min="5" max="5" width="11.85546875" style="2" customWidth="1"/>
    <col min="6" max="6" width="17.5703125" style="2" customWidth="1"/>
    <col min="7" max="12" width="8.7109375" style="2" customWidth="1"/>
    <col min="13" max="13" width="8.7109375" style="2"/>
    <col min="14" max="14" width="8.7109375" style="2" customWidth="1"/>
    <col min="15" max="15" width="10.7109375" style="2" customWidth="1"/>
    <col min="16" max="16" width="13.85546875" style="2" customWidth="1"/>
    <col min="17" max="17" width="10.28515625" bestFit="1" customWidth="1"/>
  </cols>
  <sheetData>
    <row r="1" spans="1:29">
      <c r="A1" s="2" t="s">
        <v>48</v>
      </c>
    </row>
    <row r="2" spans="1:29">
      <c r="A2" s="2" t="s">
        <v>44</v>
      </c>
    </row>
    <row r="3" spans="1:29">
      <c r="A3" s="2" t="s">
        <v>63</v>
      </c>
    </row>
    <row r="4" spans="1:29">
      <c r="A4" s="2" t="s">
        <v>45</v>
      </c>
    </row>
    <row r="5" spans="1:29">
      <c r="A5" s="2" t="s">
        <v>46</v>
      </c>
    </row>
    <row r="6" spans="1:29">
      <c r="A6" s="2" t="s">
        <v>58</v>
      </c>
    </row>
    <row r="7" spans="1:29">
      <c r="A7" s="2" t="s">
        <v>49</v>
      </c>
    </row>
    <row r="8" spans="1:29">
      <c r="A8" s="2" t="s">
        <v>47</v>
      </c>
    </row>
    <row r="9" spans="1:29" ht="105">
      <c r="A9" s="30" t="s">
        <v>73</v>
      </c>
      <c r="B9" s="27" t="s">
        <v>74</v>
      </c>
      <c r="C9" s="27" t="s">
        <v>13</v>
      </c>
      <c r="D9" s="27" t="s">
        <v>14</v>
      </c>
      <c r="E9" s="28" t="s">
        <v>15</v>
      </c>
      <c r="F9" s="29" t="s">
        <v>43</v>
      </c>
      <c r="G9" s="30">
        <v>1</v>
      </c>
      <c r="H9" s="27">
        <v>2</v>
      </c>
      <c r="I9" s="27">
        <v>3</v>
      </c>
      <c r="J9" s="27">
        <v>4</v>
      </c>
      <c r="K9" s="27">
        <v>5</v>
      </c>
      <c r="L9" s="27">
        <v>6</v>
      </c>
      <c r="M9" s="31" t="s">
        <v>66</v>
      </c>
      <c r="N9" s="31" t="s">
        <v>67</v>
      </c>
      <c r="O9" s="31" t="s">
        <v>68</v>
      </c>
      <c r="P9" s="31" t="s">
        <v>97</v>
      </c>
      <c r="Q9" s="31" t="s">
        <v>69</v>
      </c>
      <c r="R9" s="31" t="s">
        <v>110</v>
      </c>
      <c r="S9" s="31" t="s">
        <v>105</v>
      </c>
      <c r="T9" s="31" t="s">
        <v>106</v>
      </c>
      <c r="U9" s="31" t="s">
        <v>107</v>
      </c>
      <c r="V9" s="31" t="s">
        <v>111</v>
      </c>
      <c r="W9" s="31" t="s">
        <v>105</v>
      </c>
      <c r="X9" s="31" t="s">
        <v>108</v>
      </c>
      <c r="Y9" s="31" t="s">
        <v>107</v>
      </c>
      <c r="Z9" s="31" t="s">
        <v>112</v>
      </c>
      <c r="AA9" s="31" t="s">
        <v>105</v>
      </c>
      <c r="AB9" s="32" t="s">
        <v>109</v>
      </c>
      <c r="AC9" s="32" t="s">
        <v>107</v>
      </c>
    </row>
    <row r="10" spans="1:29">
      <c r="A10" s="1">
        <v>1</v>
      </c>
      <c r="B10" s="1" t="s">
        <v>17</v>
      </c>
      <c r="C10" s="1" t="s">
        <v>88</v>
      </c>
      <c r="D10" s="1" t="s">
        <v>54</v>
      </c>
      <c r="E10" s="3">
        <v>43944</v>
      </c>
      <c r="F10" s="7">
        <f t="shared" ref="F10:F41" si="0">SUM(G10:L10)/6</f>
        <v>110.66666666666667</v>
      </c>
      <c r="G10" s="1">
        <v>112</v>
      </c>
      <c r="H10" s="1">
        <v>107</v>
      </c>
      <c r="I10" s="1">
        <v>108</v>
      </c>
      <c r="J10" s="1">
        <v>112</v>
      </c>
      <c r="K10" s="1">
        <v>110</v>
      </c>
      <c r="L10" s="1">
        <v>115</v>
      </c>
      <c r="M10" s="9">
        <v>53</v>
      </c>
      <c r="N10" s="11">
        <f t="shared" ref="N10:N41" si="1">2*5.5*0.45/10000</f>
        <v>4.95E-4</v>
      </c>
      <c r="O10" s="9">
        <v>98989.898989898997</v>
      </c>
      <c r="P10" s="9">
        <f t="shared" ref="P10:P41" si="2">M10/N10</f>
        <v>107070.70707070707</v>
      </c>
      <c r="Q10" s="23">
        <v>46</v>
      </c>
      <c r="R10" s="12">
        <f t="shared" ref="R10:R41" si="3">(Q10/N10)/1000</f>
        <v>92.929292929292927</v>
      </c>
      <c r="S10" s="9">
        <v>1</v>
      </c>
      <c r="T10" s="12">
        <v>71.795735129068476</v>
      </c>
      <c r="U10" s="12">
        <f t="shared" ref="U10:U41" si="4">R10/T10*100</f>
        <v>129.43567297170546</v>
      </c>
      <c r="V10" s="23">
        <v>20.25</v>
      </c>
      <c r="W10" s="9">
        <v>45</v>
      </c>
      <c r="X10" s="23">
        <v>20.903333333333336</v>
      </c>
      <c r="Y10" s="12">
        <f t="shared" ref="Y10:Y41" si="5">V10/X10*100</f>
        <v>96.874501674374088</v>
      </c>
      <c r="Z10" s="12">
        <f t="shared" ref="Z10:Z41" si="6">V10*R10/100</f>
        <v>18.818181818181817</v>
      </c>
      <c r="AA10" s="11">
        <v>1</v>
      </c>
      <c r="AB10" s="11">
        <v>15.008344182566409</v>
      </c>
      <c r="AC10" s="12">
        <f t="shared" ref="AC10:AC41" si="7">Z10/AB10*100</f>
        <v>125.38479654565018</v>
      </c>
    </row>
    <row r="11" spans="1:29">
      <c r="A11" s="1">
        <v>2</v>
      </c>
      <c r="B11" s="1" t="s">
        <v>17</v>
      </c>
      <c r="C11" s="1" t="s">
        <v>89</v>
      </c>
      <c r="D11" s="1" t="s">
        <v>54</v>
      </c>
      <c r="E11" s="3">
        <v>43944</v>
      </c>
      <c r="F11" s="7">
        <f t="shared" si="0"/>
        <v>113.83333333333333</v>
      </c>
      <c r="G11" s="1">
        <v>113</v>
      </c>
      <c r="H11" s="1">
        <v>113</v>
      </c>
      <c r="I11" s="1">
        <v>109</v>
      </c>
      <c r="J11" s="1">
        <v>115</v>
      </c>
      <c r="K11" s="1">
        <v>113</v>
      </c>
      <c r="L11" s="1">
        <v>120</v>
      </c>
      <c r="M11" s="9">
        <v>59</v>
      </c>
      <c r="N11" s="11">
        <f t="shared" si="1"/>
        <v>4.95E-4</v>
      </c>
      <c r="O11" s="9">
        <v>96969.696969696975</v>
      </c>
      <c r="P11" s="9">
        <f t="shared" si="2"/>
        <v>119191.91919191919</v>
      </c>
      <c r="Q11" s="23">
        <v>40.5</v>
      </c>
      <c r="R11" s="12">
        <f t="shared" si="3"/>
        <v>81.818181818181827</v>
      </c>
      <c r="S11" s="9">
        <v>8</v>
      </c>
      <c r="T11" s="12">
        <v>71.795735129068476</v>
      </c>
      <c r="U11" s="12">
        <f t="shared" si="4"/>
        <v>113.95966859465373</v>
      </c>
      <c r="V11" s="23">
        <v>21</v>
      </c>
      <c r="W11" s="9">
        <v>22</v>
      </c>
      <c r="X11" s="23">
        <v>20.903333333333336</v>
      </c>
      <c r="Y11" s="12">
        <f t="shared" si="5"/>
        <v>100.4624461808324</v>
      </c>
      <c r="Z11" s="12">
        <f t="shared" si="6"/>
        <v>17.181818181818183</v>
      </c>
      <c r="AA11" s="11">
        <v>6</v>
      </c>
      <c r="AB11" s="11">
        <v>15.008344182566409</v>
      </c>
      <c r="AC11" s="12">
        <f t="shared" si="7"/>
        <v>114.48177075907194</v>
      </c>
    </row>
    <row r="12" spans="1:29">
      <c r="A12" s="1">
        <v>3</v>
      </c>
      <c r="B12" s="1" t="s">
        <v>17</v>
      </c>
      <c r="C12" s="1" t="s">
        <v>90</v>
      </c>
      <c r="D12" s="1" t="s">
        <v>54</v>
      </c>
      <c r="E12" s="3">
        <v>43944</v>
      </c>
      <c r="F12" s="7">
        <f t="shared" si="0"/>
        <v>113.66666666666667</v>
      </c>
      <c r="G12" s="1">
        <v>110</v>
      </c>
      <c r="H12" s="1">
        <v>113</v>
      </c>
      <c r="I12" s="1">
        <v>111</v>
      </c>
      <c r="J12" s="1">
        <v>118</v>
      </c>
      <c r="K12" s="1">
        <v>119</v>
      </c>
      <c r="L12" s="1">
        <v>111</v>
      </c>
      <c r="M12" s="9">
        <v>48</v>
      </c>
      <c r="N12" s="11">
        <f t="shared" si="1"/>
        <v>4.95E-4</v>
      </c>
      <c r="O12" s="9">
        <v>105050.50505050505</v>
      </c>
      <c r="P12" s="9">
        <f t="shared" si="2"/>
        <v>96969.696969696975</v>
      </c>
      <c r="Q12" s="23">
        <v>43.1</v>
      </c>
      <c r="R12" s="12">
        <f t="shared" si="3"/>
        <v>87.070707070707073</v>
      </c>
      <c r="S12" s="9">
        <v>4</v>
      </c>
      <c r="T12" s="12">
        <v>71.795735129068476</v>
      </c>
      <c r="U12" s="12">
        <f t="shared" si="4"/>
        <v>121.27559793653273</v>
      </c>
      <c r="V12" s="23">
        <v>21.23</v>
      </c>
      <c r="W12" s="9">
        <v>18</v>
      </c>
      <c r="X12" s="23">
        <v>20.903333333333336</v>
      </c>
      <c r="Y12" s="12">
        <f t="shared" si="5"/>
        <v>101.56274916281293</v>
      </c>
      <c r="Z12" s="12">
        <f t="shared" si="6"/>
        <v>18.485111111111113</v>
      </c>
      <c r="AA12" s="11">
        <v>3</v>
      </c>
      <c r="AB12" s="11">
        <v>15.008344182566409</v>
      </c>
      <c r="AC12" s="12">
        <f t="shared" si="7"/>
        <v>123.16555967968334</v>
      </c>
    </row>
    <row r="13" spans="1:29">
      <c r="A13" s="1">
        <v>4</v>
      </c>
      <c r="B13" s="1" t="s">
        <v>17</v>
      </c>
      <c r="C13" s="1" t="s">
        <v>91</v>
      </c>
      <c r="D13" s="1" t="s">
        <v>52</v>
      </c>
      <c r="E13" s="3">
        <v>43944</v>
      </c>
      <c r="F13" s="7">
        <f t="shared" si="0"/>
        <v>106.5</v>
      </c>
      <c r="G13" s="1">
        <v>106</v>
      </c>
      <c r="H13" s="1">
        <v>108</v>
      </c>
      <c r="I13" s="1">
        <v>101</v>
      </c>
      <c r="J13" s="1">
        <v>109</v>
      </c>
      <c r="K13" s="1">
        <v>107</v>
      </c>
      <c r="L13" s="1">
        <v>108</v>
      </c>
      <c r="M13" s="9">
        <v>57</v>
      </c>
      <c r="N13" s="11">
        <f t="shared" si="1"/>
        <v>4.95E-4</v>
      </c>
      <c r="O13" s="9">
        <v>101010.10101010102</v>
      </c>
      <c r="P13" s="9">
        <f t="shared" si="2"/>
        <v>115151.51515151515</v>
      </c>
      <c r="Q13" s="23">
        <v>42.25</v>
      </c>
      <c r="R13" s="12">
        <f t="shared" si="3"/>
        <v>85.353535353535349</v>
      </c>
      <c r="S13" s="9">
        <v>5</v>
      </c>
      <c r="T13" s="12">
        <v>71.795735129068476</v>
      </c>
      <c r="U13" s="12">
        <f t="shared" si="4"/>
        <v>118.88385180553382</v>
      </c>
      <c r="V13" s="23">
        <v>21.92</v>
      </c>
      <c r="W13" s="9">
        <v>6</v>
      </c>
      <c r="X13" s="23">
        <v>20.903333333333336</v>
      </c>
      <c r="Y13" s="12">
        <f t="shared" si="5"/>
        <v>104.86365810875458</v>
      </c>
      <c r="Z13" s="12">
        <f t="shared" si="6"/>
        <v>18.70949494949495</v>
      </c>
      <c r="AA13" s="11">
        <v>2</v>
      </c>
      <c r="AB13" s="11">
        <v>15.008344182566409</v>
      </c>
      <c r="AC13" s="12">
        <f t="shared" si="7"/>
        <v>124.66062026501079</v>
      </c>
    </row>
    <row r="14" spans="1:29">
      <c r="A14" s="1">
        <v>5</v>
      </c>
      <c r="B14" s="1" t="s">
        <v>17</v>
      </c>
      <c r="C14" s="1" t="s">
        <v>92</v>
      </c>
      <c r="D14" s="1" t="s">
        <v>54</v>
      </c>
      <c r="E14" s="3">
        <v>43944</v>
      </c>
      <c r="F14" s="7">
        <f t="shared" si="0"/>
        <v>112</v>
      </c>
      <c r="G14" s="1">
        <v>116</v>
      </c>
      <c r="H14" s="1">
        <v>107</v>
      </c>
      <c r="I14" s="1">
        <v>108</v>
      </c>
      <c r="J14" s="1">
        <v>113</v>
      </c>
      <c r="K14" s="1">
        <v>112</v>
      </c>
      <c r="L14" s="1">
        <v>116</v>
      </c>
      <c r="M14" s="9">
        <v>62</v>
      </c>
      <c r="N14" s="11">
        <f t="shared" si="1"/>
        <v>4.95E-4</v>
      </c>
      <c r="O14" s="9">
        <v>111111.11111111111</v>
      </c>
      <c r="P14" s="9">
        <f t="shared" si="2"/>
        <v>125252.52525252526</v>
      </c>
      <c r="Q14" s="23">
        <v>37</v>
      </c>
      <c r="R14" s="12">
        <f t="shared" si="3"/>
        <v>74.74747474747474</v>
      </c>
      <c r="S14" s="9">
        <v>18</v>
      </c>
      <c r="T14" s="12">
        <v>71.795735129068476</v>
      </c>
      <c r="U14" s="12">
        <f t="shared" si="4"/>
        <v>104.1113021728935</v>
      </c>
      <c r="V14" s="23">
        <v>20.84</v>
      </c>
      <c r="W14" s="9">
        <v>29</v>
      </c>
      <c r="X14" s="23">
        <v>20.903333333333336</v>
      </c>
      <c r="Y14" s="12">
        <f t="shared" si="5"/>
        <v>99.697018019454617</v>
      </c>
      <c r="Z14" s="12">
        <f t="shared" si="6"/>
        <v>15.577373737373737</v>
      </c>
      <c r="AA14" s="11">
        <v>18</v>
      </c>
      <c r="AB14" s="11">
        <v>15.008344182566409</v>
      </c>
      <c r="AC14" s="12">
        <f t="shared" si="7"/>
        <v>103.79142127796021</v>
      </c>
    </row>
    <row r="15" spans="1:29">
      <c r="A15" s="1">
        <v>6</v>
      </c>
      <c r="B15" s="1" t="s">
        <v>17</v>
      </c>
      <c r="C15" s="1" t="s">
        <v>93</v>
      </c>
      <c r="D15" s="1" t="s">
        <v>54</v>
      </c>
      <c r="E15" s="3">
        <v>43944</v>
      </c>
      <c r="F15" s="7">
        <f t="shared" si="0"/>
        <v>107.16666666666667</v>
      </c>
      <c r="G15" s="1">
        <v>111</v>
      </c>
      <c r="H15" s="1">
        <v>104</v>
      </c>
      <c r="I15" s="1">
        <v>110</v>
      </c>
      <c r="J15" s="1">
        <v>101</v>
      </c>
      <c r="K15" s="1">
        <v>111</v>
      </c>
      <c r="L15" s="1">
        <v>106</v>
      </c>
      <c r="M15" s="9">
        <v>59</v>
      </c>
      <c r="N15" s="11">
        <f t="shared" si="1"/>
        <v>4.95E-4</v>
      </c>
      <c r="O15" s="9">
        <v>101010.10101010102</v>
      </c>
      <c r="P15" s="9">
        <f t="shared" si="2"/>
        <v>119191.91919191919</v>
      </c>
      <c r="Q15" s="23">
        <v>37.85</v>
      </c>
      <c r="R15" s="12">
        <f t="shared" si="3"/>
        <v>76.464646464646478</v>
      </c>
      <c r="S15" s="9">
        <v>14</v>
      </c>
      <c r="T15" s="12">
        <v>71.795735129068476</v>
      </c>
      <c r="U15" s="12">
        <f t="shared" si="4"/>
        <v>106.50304830389246</v>
      </c>
      <c r="V15" s="23">
        <v>20.329999999999998</v>
      </c>
      <c r="W15" s="9">
        <v>44</v>
      </c>
      <c r="X15" s="23">
        <v>20.903333333333336</v>
      </c>
      <c r="Y15" s="12">
        <f t="shared" si="5"/>
        <v>97.257215755062958</v>
      </c>
      <c r="Z15" s="12">
        <f t="shared" si="6"/>
        <v>15.545262626262627</v>
      </c>
      <c r="AA15" s="11">
        <v>20</v>
      </c>
      <c r="AB15" s="11">
        <v>15.008344182566409</v>
      </c>
      <c r="AC15" s="12">
        <f t="shared" si="7"/>
        <v>103.5774662225557</v>
      </c>
    </row>
    <row r="16" spans="1:29">
      <c r="A16" s="1">
        <v>7</v>
      </c>
      <c r="B16" s="1" t="s">
        <v>17</v>
      </c>
      <c r="C16" s="1" t="s">
        <v>94</v>
      </c>
      <c r="D16" s="1" t="s">
        <v>54</v>
      </c>
      <c r="E16" s="3">
        <v>43944</v>
      </c>
      <c r="F16" s="7">
        <f t="shared" si="0"/>
        <v>107.66666666666667</v>
      </c>
      <c r="G16" s="1">
        <v>107</v>
      </c>
      <c r="H16" s="1">
        <v>109</v>
      </c>
      <c r="I16" s="1">
        <v>116</v>
      </c>
      <c r="J16" s="1">
        <v>103</v>
      </c>
      <c r="K16" s="1">
        <v>108</v>
      </c>
      <c r="L16" s="1">
        <v>103</v>
      </c>
      <c r="M16" s="9">
        <v>56</v>
      </c>
      <c r="N16" s="11">
        <f t="shared" si="1"/>
        <v>4.95E-4</v>
      </c>
      <c r="O16" s="9">
        <v>117171.71717171717</v>
      </c>
      <c r="P16" s="9">
        <f t="shared" si="2"/>
        <v>113131.31313131313</v>
      </c>
      <c r="Q16" s="23">
        <v>38.700000000000003</v>
      </c>
      <c r="R16" s="12">
        <f t="shared" si="3"/>
        <v>78.181818181818187</v>
      </c>
      <c r="S16" s="9">
        <v>10</v>
      </c>
      <c r="T16" s="12">
        <v>71.795735129068476</v>
      </c>
      <c r="U16" s="12">
        <f t="shared" si="4"/>
        <v>108.89479443489134</v>
      </c>
      <c r="V16" s="23">
        <v>20.93</v>
      </c>
      <c r="W16" s="9">
        <v>27</v>
      </c>
      <c r="X16" s="23">
        <v>20.903333333333336</v>
      </c>
      <c r="Y16" s="12">
        <f t="shared" si="5"/>
        <v>100.12757136022961</v>
      </c>
      <c r="Z16" s="12">
        <f t="shared" si="6"/>
        <v>16.363454545454548</v>
      </c>
      <c r="AA16" s="11">
        <v>11</v>
      </c>
      <c r="AB16" s="11">
        <v>15.008344182566409</v>
      </c>
      <c r="AC16" s="12">
        <f t="shared" si="7"/>
        <v>109.02904641847317</v>
      </c>
    </row>
    <row r="17" spans="1:29">
      <c r="A17" s="1">
        <v>8</v>
      </c>
      <c r="B17" s="1" t="s">
        <v>17</v>
      </c>
      <c r="C17" s="1" t="s">
        <v>95</v>
      </c>
      <c r="D17" s="1" t="s">
        <v>54</v>
      </c>
      <c r="E17" s="3">
        <v>43944</v>
      </c>
      <c r="F17" s="7">
        <f t="shared" si="0"/>
        <v>110.66666666666667</v>
      </c>
      <c r="G17" s="1">
        <v>116</v>
      </c>
      <c r="H17" s="1">
        <v>113</v>
      </c>
      <c r="I17" s="1">
        <v>103</v>
      </c>
      <c r="J17" s="1">
        <v>112</v>
      </c>
      <c r="K17" s="1">
        <v>112</v>
      </c>
      <c r="L17" s="1">
        <v>108</v>
      </c>
      <c r="M17" s="9">
        <v>58</v>
      </c>
      <c r="N17" s="11">
        <f t="shared" si="1"/>
        <v>4.95E-4</v>
      </c>
      <c r="O17" s="9">
        <v>111111.11111111111</v>
      </c>
      <c r="P17" s="9">
        <f t="shared" si="2"/>
        <v>117171.71717171717</v>
      </c>
      <c r="Q17" s="23">
        <v>43.55</v>
      </c>
      <c r="R17" s="12">
        <f t="shared" si="3"/>
        <v>87.979797979797979</v>
      </c>
      <c r="S17" s="9">
        <v>3</v>
      </c>
      <c r="T17" s="12">
        <v>71.795735129068476</v>
      </c>
      <c r="U17" s="12">
        <f t="shared" si="4"/>
        <v>122.54181647647333</v>
      </c>
      <c r="V17" s="23">
        <v>20.37</v>
      </c>
      <c r="W17" s="9">
        <v>41</v>
      </c>
      <c r="X17" s="23">
        <v>20.903333333333336</v>
      </c>
      <c r="Y17" s="12">
        <f t="shared" si="5"/>
        <v>97.448572795407429</v>
      </c>
      <c r="Z17" s="12">
        <f t="shared" si="6"/>
        <v>17.921484848484848</v>
      </c>
      <c r="AA17" s="11">
        <v>5</v>
      </c>
      <c r="AB17" s="11">
        <v>15.008344182566409</v>
      </c>
      <c r="AC17" s="12">
        <f t="shared" si="7"/>
        <v>119.41014032249022</v>
      </c>
    </row>
    <row r="18" spans="1:29">
      <c r="A18" s="1">
        <v>9</v>
      </c>
      <c r="B18" s="1" t="s">
        <v>17</v>
      </c>
      <c r="C18" s="1" t="s">
        <v>96</v>
      </c>
      <c r="D18" s="1" t="s">
        <v>54</v>
      </c>
      <c r="E18" s="3">
        <v>43944</v>
      </c>
      <c r="F18" s="7">
        <f t="shared" si="0"/>
        <v>108.66666666666667</v>
      </c>
      <c r="G18" s="1">
        <v>114</v>
      </c>
      <c r="H18" s="1">
        <v>103</v>
      </c>
      <c r="I18" s="1">
        <v>105</v>
      </c>
      <c r="J18" s="1">
        <v>108</v>
      </c>
      <c r="K18" s="1">
        <v>107</v>
      </c>
      <c r="L18" s="1">
        <v>115</v>
      </c>
      <c r="M18" s="9">
        <v>55</v>
      </c>
      <c r="N18" s="11">
        <f t="shared" si="1"/>
        <v>4.95E-4</v>
      </c>
      <c r="O18" s="9">
        <v>111111.11111111111</v>
      </c>
      <c r="P18" s="9">
        <f t="shared" si="2"/>
        <v>111111.11111111111</v>
      </c>
      <c r="Q18" s="23">
        <v>41</v>
      </c>
      <c r="R18" s="12">
        <f t="shared" si="3"/>
        <v>82.828282828282823</v>
      </c>
      <c r="S18" s="9">
        <v>6</v>
      </c>
      <c r="T18" s="12">
        <v>71.795735129068476</v>
      </c>
      <c r="U18" s="12">
        <f t="shared" si="4"/>
        <v>115.36657808347661</v>
      </c>
      <c r="V18" s="23">
        <v>20.48</v>
      </c>
      <c r="W18" s="9">
        <v>39</v>
      </c>
      <c r="X18" s="23">
        <v>20.903333333333336</v>
      </c>
      <c r="Y18" s="12">
        <f t="shared" si="5"/>
        <v>97.974804656354635</v>
      </c>
      <c r="Z18" s="12">
        <f t="shared" si="6"/>
        <v>16.963232323232322</v>
      </c>
      <c r="AA18" s="11">
        <v>9</v>
      </c>
      <c r="AB18" s="11">
        <v>15.008344182566409</v>
      </c>
      <c r="AC18" s="12">
        <f t="shared" si="7"/>
        <v>113.02534188239565</v>
      </c>
    </row>
    <row r="19" spans="1:29">
      <c r="A19" s="1">
        <v>10</v>
      </c>
      <c r="B19" s="1" t="s">
        <v>21</v>
      </c>
      <c r="C19" s="1" t="s">
        <v>42</v>
      </c>
      <c r="D19" s="1" t="s">
        <v>50</v>
      </c>
      <c r="E19" s="3">
        <v>43944</v>
      </c>
      <c r="F19" s="7">
        <f t="shared" si="0"/>
        <v>109.66666666666667</v>
      </c>
      <c r="G19" s="1">
        <v>108</v>
      </c>
      <c r="H19" s="1">
        <v>113</v>
      </c>
      <c r="I19" s="1">
        <v>108</v>
      </c>
      <c r="J19" s="1">
        <v>108</v>
      </c>
      <c r="K19" s="1">
        <v>108</v>
      </c>
      <c r="L19" s="1">
        <v>113</v>
      </c>
      <c r="M19" s="9">
        <v>55</v>
      </c>
      <c r="N19" s="11">
        <f t="shared" si="1"/>
        <v>4.95E-4</v>
      </c>
      <c r="O19" s="9">
        <v>105050.50505050505</v>
      </c>
      <c r="P19" s="9">
        <f t="shared" si="2"/>
        <v>111111.11111111111</v>
      </c>
      <c r="Q19" s="23">
        <v>44</v>
      </c>
      <c r="R19" s="12">
        <f t="shared" si="3"/>
        <v>88.888888888888886</v>
      </c>
      <c r="S19" s="9">
        <v>2</v>
      </c>
      <c r="T19" s="12">
        <v>71.795735129068476</v>
      </c>
      <c r="U19" s="12">
        <f t="shared" si="4"/>
        <v>123.80803501641391</v>
      </c>
      <c r="V19" s="23">
        <v>20.71</v>
      </c>
      <c r="W19" s="9">
        <v>31</v>
      </c>
      <c r="X19" s="23">
        <v>20.903333333333336</v>
      </c>
      <c r="Y19" s="12">
        <f t="shared" si="5"/>
        <v>99.075107638335183</v>
      </c>
      <c r="Z19" s="12">
        <f t="shared" si="6"/>
        <v>18.408888888888889</v>
      </c>
      <c r="AA19" s="11">
        <v>4</v>
      </c>
      <c r="AB19" s="11">
        <v>15.008344182566409</v>
      </c>
      <c r="AC19" s="12">
        <f t="shared" si="7"/>
        <v>122.65769404643937</v>
      </c>
    </row>
    <row r="20" spans="1:29">
      <c r="A20" s="1">
        <v>11</v>
      </c>
      <c r="B20" s="1" t="s">
        <v>21</v>
      </c>
      <c r="C20" s="1" t="s">
        <v>8</v>
      </c>
      <c r="D20" s="1" t="s">
        <v>50</v>
      </c>
      <c r="E20" s="3">
        <v>43944</v>
      </c>
      <c r="F20" s="7">
        <f t="shared" si="0"/>
        <v>109.5</v>
      </c>
      <c r="G20" s="1">
        <v>111</v>
      </c>
      <c r="H20" s="1">
        <v>112</v>
      </c>
      <c r="I20" s="1">
        <v>103</v>
      </c>
      <c r="J20" s="1">
        <v>110</v>
      </c>
      <c r="K20" s="1">
        <v>114</v>
      </c>
      <c r="L20" s="1">
        <v>107</v>
      </c>
      <c r="M20" s="9">
        <v>48</v>
      </c>
      <c r="N20" s="11">
        <f t="shared" si="1"/>
        <v>4.95E-4</v>
      </c>
      <c r="O20" s="9">
        <v>105050.50505050505</v>
      </c>
      <c r="P20" s="9">
        <f t="shared" si="2"/>
        <v>96969.696969696975</v>
      </c>
      <c r="Q20" s="23">
        <v>35</v>
      </c>
      <c r="R20" s="12">
        <f t="shared" si="3"/>
        <v>70.707070707070713</v>
      </c>
      <c r="S20" s="9">
        <v>28</v>
      </c>
      <c r="T20" s="12">
        <v>71.795735129068476</v>
      </c>
      <c r="U20" s="12">
        <f t="shared" si="4"/>
        <v>98.483664217601998</v>
      </c>
      <c r="V20" s="23">
        <v>20.38</v>
      </c>
      <c r="W20" s="9">
        <v>40</v>
      </c>
      <c r="X20" s="23">
        <v>20.903333333333336</v>
      </c>
      <c r="Y20" s="12">
        <f t="shared" si="5"/>
        <v>97.496412055493522</v>
      </c>
      <c r="Z20" s="12">
        <f t="shared" si="6"/>
        <v>14.410101010101011</v>
      </c>
      <c r="AA20" s="11">
        <v>33</v>
      </c>
      <c r="AB20" s="11">
        <v>15.008344182566409</v>
      </c>
      <c r="AC20" s="12">
        <f t="shared" si="7"/>
        <v>96.013929550201055</v>
      </c>
    </row>
    <row r="21" spans="1:29">
      <c r="A21" s="1">
        <v>12</v>
      </c>
      <c r="B21" s="1" t="s">
        <v>21</v>
      </c>
      <c r="C21" s="1" t="s">
        <v>11</v>
      </c>
      <c r="D21" s="1" t="s">
        <v>50</v>
      </c>
      <c r="E21" s="3">
        <v>43944</v>
      </c>
      <c r="F21" s="7">
        <f t="shared" si="0"/>
        <v>111.16666666666667</v>
      </c>
      <c r="G21" s="1">
        <v>109</v>
      </c>
      <c r="H21" s="1">
        <v>106</v>
      </c>
      <c r="I21" s="1">
        <v>109</v>
      </c>
      <c r="J21" s="1">
        <v>109</v>
      </c>
      <c r="K21" s="1">
        <v>114</v>
      </c>
      <c r="L21" s="1">
        <v>120</v>
      </c>
      <c r="M21" s="9">
        <v>51</v>
      </c>
      <c r="N21" s="11">
        <f t="shared" si="1"/>
        <v>4.95E-4</v>
      </c>
      <c r="O21" s="9">
        <v>98989.898989898997</v>
      </c>
      <c r="P21" s="9">
        <f t="shared" si="2"/>
        <v>103030.30303030302</v>
      </c>
      <c r="Q21" s="23">
        <v>36.049999999999997</v>
      </c>
      <c r="R21" s="12">
        <f t="shared" si="3"/>
        <v>72.828282828282823</v>
      </c>
      <c r="S21" s="9">
        <v>21</v>
      </c>
      <c r="T21" s="12">
        <v>71.795735129068476</v>
      </c>
      <c r="U21" s="12">
        <f t="shared" si="4"/>
        <v>101.43817414413003</v>
      </c>
      <c r="V21" s="23">
        <v>21.74</v>
      </c>
      <c r="W21" s="9">
        <v>8</v>
      </c>
      <c r="X21" s="23">
        <v>20.903333333333336</v>
      </c>
      <c r="Y21" s="12">
        <f t="shared" si="5"/>
        <v>104.00255142720458</v>
      </c>
      <c r="Z21" s="12">
        <f t="shared" si="6"/>
        <v>15.832868686868686</v>
      </c>
      <c r="AA21" s="11">
        <v>14</v>
      </c>
      <c r="AB21" s="11">
        <v>15.008344182566409</v>
      </c>
      <c r="AC21" s="12">
        <f t="shared" si="7"/>
        <v>105.49377395848929</v>
      </c>
    </row>
    <row r="22" spans="1:29">
      <c r="A22" s="1">
        <v>13</v>
      </c>
      <c r="B22" s="1" t="s">
        <v>21</v>
      </c>
      <c r="C22" s="1" t="s">
        <v>7</v>
      </c>
      <c r="D22" s="1" t="s">
        <v>61</v>
      </c>
      <c r="E22" s="3">
        <v>43944</v>
      </c>
      <c r="F22" s="7">
        <f t="shared" si="0"/>
        <v>105.16666666666667</v>
      </c>
      <c r="G22" s="1">
        <v>108</v>
      </c>
      <c r="H22" s="1">
        <v>104</v>
      </c>
      <c r="I22" s="1">
        <v>110</v>
      </c>
      <c r="J22" s="1">
        <v>107</v>
      </c>
      <c r="K22" s="1">
        <v>100</v>
      </c>
      <c r="L22" s="1">
        <v>102</v>
      </c>
      <c r="M22" s="9">
        <v>54</v>
      </c>
      <c r="N22" s="11">
        <f t="shared" si="1"/>
        <v>4.95E-4</v>
      </c>
      <c r="O22" s="9">
        <v>96969.696969696975</v>
      </c>
      <c r="P22" s="9">
        <f t="shared" si="2"/>
        <v>109090.90909090909</v>
      </c>
      <c r="Q22" s="23">
        <v>40.9</v>
      </c>
      <c r="R22" s="12">
        <f t="shared" si="3"/>
        <v>82.62626262626263</v>
      </c>
      <c r="S22" s="9">
        <v>7</v>
      </c>
      <c r="T22" s="12">
        <v>71.795735129068476</v>
      </c>
      <c r="U22" s="12">
        <f t="shared" si="4"/>
        <v>115.08519618571205</v>
      </c>
      <c r="V22" s="23">
        <v>20.69</v>
      </c>
      <c r="W22" s="9">
        <v>32</v>
      </c>
      <c r="X22" s="23">
        <v>20.903333333333336</v>
      </c>
      <c r="Y22" s="12">
        <f t="shared" si="5"/>
        <v>98.979429118162969</v>
      </c>
      <c r="Z22" s="12">
        <f t="shared" si="6"/>
        <v>17.095373737373738</v>
      </c>
      <c r="AA22" s="11">
        <v>7</v>
      </c>
      <c r="AB22" s="11">
        <v>15.008344182566409</v>
      </c>
      <c r="AC22" s="12">
        <f t="shared" si="7"/>
        <v>113.90579486597601</v>
      </c>
    </row>
    <row r="23" spans="1:29">
      <c r="A23" s="1">
        <v>14</v>
      </c>
      <c r="B23" s="1" t="s">
        <v>21</v>
      </c>
      <c r="C23" s="1" t="s">
        <v>1</v>
      </c>
      <c r="D23" s="1" t="s">
        <v>51</v>
      </c>
      <c r="E23" s="3">
        <v>43944</v>
      </c>
      <c r="F23" s="7">
        <f t="shared" si="0"/>
        <v>105.33333333333333</v>
      </c>
      <c r="G23" s="1">
        <v>111</v>
      </c>
      <c r="H23" s="1">
        <v>112</v>
      </c>
      <c r="I23" s="1">
        <v>108</v>
      </c>
      <c r="J23" s="1">
        <v>100</v>
      </c>
      <c r="K23" s="1">
        <v>101</v>
      </c>
      <c r="L23" s="1">
        <v>100</v>
      </c>
      <c r="M23" s="9">
        <v>46</v>
      </c>
      <c r="N23" s="11">
        <f t="shared" si="1"/>
        <v>4.95E-4</v>
      </c>
      <c r="O23" s="9">
        <v>92929.292929292933</v>
      </c>
      <c r="P23" s="9">
        <f t="shared" si="2"/>
        <v>92929.292929292933</v>
      </c>
      <c r="Q23" s="23">
        <v>33.9</v>
      </c>
      <c r="R23" s="12">
        <f t="shared" si="3"/>
        <v>68.484848484848484</v>
      </c>
      <c r="S23" s="9">
        <v>30</v>
      </c>
      <c r="T23" s="12">
        <v>71.795735129068476</v>
      </c>
      <c r="U23" s="12">
        <f t="shared" si="4"/>
        <v>95.388463342191628</v>
      </c>
      <c r="V23" s="23">
        <v>20.58</v>
      </c>
      <c r="W23" s="9">
        <v>35</v>
      </c>
      <c r="X23" s="23">
        <v>20.903333333333336</v>
      </c>
      <c r="Y23" s="12">
        <f t="shared" si="5"/>
        <v>98.453197257215734</v>
      </c>
      <c r="Z23" s="12">
        <f t="shared" si="6"/>
        <v>14.094181818181816</v>
      </c>
      <c r="AA23" s="11">
        <v>36</v>
      </c>
      <c r="AB23" s="11">
        <v>15.008344182566409</v>
      </c>
      <c r="AC23" s="12">
        <f t="shared" si="7"/>
        <v>93.908972547108306</v>
      </c>
    </row>
    <row r="24" spans="1:29">
      <c r="A24" s="1">
        <v>15</v>
      </c>
      <c r="B24" s="1" t="s">
        <v>21</v>
      </c>
      <c r="C24" s="1" t="s">
        <v>10</v>
      </c>
      <c r="D24" s="1" t="s">
        <v>59</v>
      </c>
      <c r="E24" s="3">
        <v>43944</v>
      </c>
      <c r="F24" s="7">
        <f t="shared" si="0"/>
        <v>114.5</v>
      </c>
      <c r="G24" s="1">
        <v>116</v>
      </c>
      <c r="H24" s="1">
        <v>115</v>
      </c>
      <c r="I24" s="1">
        <v>112</v>
      </c>
      <c r="J24" s="1">
        <v>114</v>
      </c>
      <c r="K24" s="1">
        <v>110</v>
      </c>
      <c r="L24" s="1">
        <v>120</v>
      </c>
      <c r="M24" s="9">
        <v>58</v>
      </c>
      <c r="N24" s="11">
        <f t="shared" si="1"/>
        <v>4.95E-4</v>
      </c>
      <c r="O24" s="9">
        <v>101010.10101010102</v>
      </c>
      <c r="P24" s="9">
        <f t="shared" si="2"/>
        <v>117171.71717171717</v>
      </c>
      <c r="Q24" s="23">
        <v>35.1</v>
      </c>
      <c r="R24" s="12">
        <f t="shared" si="3"/>
        <v>70.909090909090907</v>
      </c>
      <c r="S24" s="9">
        <v>27</v>
      </c>
      <c r="T24" s="12">
        <v>71.795735129068476</v>
      </c>
      <c r="U24" s="12">
        <f t="shared" si="4"/>
        <v>98.765046115366559</v>
      </c>
      <c r="V24" s="23">
        <v>21.68</v>
      </c>
      <c r="W24" s="9">
        <v>10</v>
      </c>
      <c r="X24" s="23">
        <v>20.903333333333336</v>
      </c>
      <c r="Y24" s="12">
        <f t="shared" si="5"/>
        <v>103.71551586668792</v>
      </c>
      <c r="Z24" s="12">
        <f t="shared" si="6"/>
        <v>15.373090909090909</v>
      </c>
      <c r="AA24" s="11">
        <v>22</v>
      </c>
      <c r="AB24" s="11">
        <v>15.008344182566409</v>
      </c>
      <c r="AC24" s="12">
        <f t="shared" si="7"/>
        <v>102.43029292297405</v>
      </c>
    </row>
    <row r="25" spans="1:29">
      <c r="A25" s="1">
        <v>16</v>
      </c>
      <c r="B25" s="1" t="s">
        <v>21</v>
      </c>
      <c r="C25" s="1" t="s">
        <v>0</v>
      </c>
      <c r="D25" s="1" t="s">
        <v>50</v>
      </c>
      <c r="E25" s="3">
        <v>43944</v>
      </c>
      <c r="F25" s="7">
        <f t="shared" si="0"/>
        <v>111.16666666666667</v>
      </c>
      <c r="G25" s="1">
        <v>110</v>
      </c>
      <c r="H25" s="1">
        <v>110</v>
      </c>
      <c r="I25" s="1">
        <v>108</v>
      </c>
      <c r="J25" s="1">
        <v>113</v>
      </c>
      <c r="K25" s="1">
        <v>111</v>
      </c>
      <c r="L25" s="1">
        <v>115</v>
      </c>
      <c r="M25" s="9">
        <v>50</v>
      </c>
      <c r="N25" s="11">
        <f t="shared" si="1"/>
        <v>4.95E-4</v>
      </c>
      <c r="O25" s="9">
        <v>92929.292929292933</v>
      </c>
      <c r="P25" s="9">
        <f t="shared" si="2"/>
        <v>101010.10101010102</v>
      </c>
      <c r="Q25" s="23">
        <v>37.049999999999997</v>
      </c>
      <c r="R25" s="12">
        <f t="shared" si="3"/>
        <v>74.848484848484844</v>
      </c>
      <c r="S25" s="9">
        <v>17</v>
      </c>
      <c r="T25" s="12">
        <v>71.795735129068476</v>
      </c>
      <c r="U25" s="12">
        <f t="shared" si="4"/>
        <v>104.2519931217758</v>
      </c>
      <c r="V25" s="23">
        <v>21.05</v>
      </c>
      <c r="W25" s="9">
        <v>21</v>
      </c>
      <c r="X25" s="23">
        <v>20.903333333333336</v>
      </c>
      <c r="Y25" s="12">
        <f t="shared" si="5"/>
        <v>100.70164248126294</v>
      </c>
      <c r="Z25" s="12">
        <f t="shared" si="6"/>
        <v>15.755606060606061</v>
      </c>
      <c r="AA25" s="11">
        <v>17</v>
      </c>
      <c r="AB25" s="11">
        <v>15.008344182566409</v>
      </c>
      <c r="AC25" s="12">
        <f t="shared" si="7"/>
        <v>104.97897615452921</v>
      </c>
    </row>
    <row r="26" spans="1:29">
      <c r="A26" s="1">
        <v>17</v>
      </c>
      <c r="B26" s="1" t="s">
        <v>21</v>
      </c>
      <c r="C26" s="1" t="s">
        <v>9</v>
      </c>
      <c r="D26" s="1" t="s">
        <v>60</v>
      </c>
      <c r="E26" s="3">
        <v>43944</v>
      </c>
      <c r="F26" s="7">
        <f t="shared" si="0"/>
        <v>111</v>
      </c>
      <c r="G26" s="1">
        <v>108</v>
      </c>
      <c r="H26" s="1">
        <v>109</v>
      </c>
      <c r="I26" s="1">
        <v>110</v>
      </c>
      <c r="J26" s="1">
        <v>112</v>
      </c>
      <c r="K26" s="1">
        <v>115</v>
      </c>
      <c r="L26" s="1">
        <v>112</v>
      </c>
      <c r="M26" s="9">
        <v>47</v>
      </c>
      <c r="N26" s="11">
        <f t="shared" si="1"/>
        <v>4.95E-4</v>
      </c>
      <c r="O26" s="9">
        <v>105050.50505050505</v>
      </c>
      <c r="P26" s="9">
        <f t="shared" si="2"/>
        <v>94949.494949494954</v>
      </c>
      <c r="Q26" s="23">
        <v>30.2</v>
      </c>
      <c r="R26" s="12">
        <f t="shared" si="3"/>
        <v>61.01010101010101</v>
      </c>
      <c r="S26" s="9">
        <v>53</v>
      </c>
      <c r="T26" s="12">
        <v>71.795735129068476</v>
      </c>
      <c r="U26" s="12">
        <f t="shared" si="4"/>
        <v>84.977333124902287</v>
      </c>
      <c r="V26" s="23">
        <v>20.350000000000001</v>
      </c>
      <c r="W26" s="9">
        <v>43</v>
      </c>
      <c r="X26" s="23">
        <v>20.903333333333336</v>
      </c>
      <c r="Y26" s="12">
        <f t="shared" si="5"/>
        <v>97.352894275235201</v>
      </c>
      <c r="Z26" s="12">
        <f t="shared" si="6"/>
        <v>12.415555555555557</v>
      </c>
      <c r="AA26" s="11">
        <v>53</v>
      </c>
      <c r="AB26" s="11">
        <v>15.008344182566409</v>
      </c>
      <c r="AC26" s="12">
        <f t="shared" si="7"/>
        <v>82.724352563671758</v>
      </c>
    </row>
    <row r="27" spans="1:29">
      <c r="A27" s="1">
        <v>18</v>
      </c>
      <c r="B27" s="1" t="s">
        <v>16</v>
      </c>
      <c r="C27" s="1" t="s">
        <v>22</v>
      </c>
      <c r="D27" s="1" t="s">
        <v>57</v>
      </c>
      <c r="E27" s="3">
        <v>43944</v>
      </c>
      <c r="F27" s="7">
        <f t="shared" si="0"/>
        <v>114.5</v>
      </c>
      <c r="G27" s="1">
        <v>117</v>
      </c>
      <c r="H27" s="1">
        <v>122</v>
      </c>
      <c r="I27" s="1">
        <v>115</v>
      </c>
      <c r="J27" s="1">
        <v>114</v>
      </c>
      <c r="K27" s="1">
        <v>109</v>
      </c>
      <c r="L27" s="1">
        <v>110</v>
      </c>
      <c r="M27" s="9">
        <v>60</v>
      </c>
      <c r="N27" s="11">
        <f t="shared" si="1"/>
        <v>4.95E-4</v>
      </c>
      <c r="O27" s="9">
        <v>96969.696969696975</v>
      </c>
      <c r="P27" s="9">
        <f t="shared" si="2"/>
        <v>121212.12121212122</v>
      </c>
      <c r="Q27" s="23">
        <v>38.700000000000003</v>
      </c>
      <c r="R27" s="12">
        <f t="shared" si="3"/>
        <v>78.181818181818187</v>
      </c>
      <c r="S27" s="9">
        <v>11</v>
      </c>
      <c r="T27" s="12">
        <v>71.795735129068476</v>
      </c>
      <c r="U27" s="12">
        <f t="shared" si="4"/>
        <v>108.89479443489134</v>
      </c>
      <c r="V27" s="23">
        <v>20.85</v>
      </c>
      <c r="W27" s="9">
        <v>28</v>
      </c>
      <c r="X27" s="23">
        <v>20.903333333333336</v>
      </c>
      <c r="Y27" s="12">
        <f t="shared" si="5"/>
        <v>99.744857279540739</v>
      </c>
      <c r="Z27" s="12">
        <f t="shared" si="6"/>
        <v>16.300909090909091</v>
      </c>
      <c r="AA27" s="11">
        <v>12</v>
      </c>
      <c r="AB27" s="11">
        <v>15.008344182566409</v>
      </c>
      <c r="AC27" s="12">
        <f t="shared" si="7"/>
        <v>108.61230854396393</v>
      </c>
    </row>
    <row r="28" spans="1:29">
      <c r="A28" s="1">
        <v>19</v>
      </c>
      <c r="B28" s="1" t="s">
        <v>12</v>
      </c>
      <c r="C28" s="1" t="s">
        <v>23</v>
      </c>
      <c r="D28" s="1" t="s">
        <v>50</v>
      </c>
      <c r="E28" s="3">
        <v>43944</v>
      </c>
      <c r="F28" s="7">
        <f t="shared" si="0"/>
        <v>111</v>
      </c>
      <c r="G28" s="1">
        <v>112</v>
      </c>
      <c r="H28" s="1">
        <v>113</v>
      </c>
      <c r="I28" s="1">
        <v>112</v>
      </c>
      <c r="J28" s="1">
        <v>111</v>
      </c>
      <c r="K28" s="1">
        <v>102</v>
      </c>
      <c r="L28" s="1">
        <v>116</v>
      </c>
      <c r="M28" s="9">
        <v>48</v>
      </c>
      <c r="N28" s="11">
        <f t="shared" si="1"/>
        <v>4.95E-4</v>
      </c>
      <c r="O28" s="9">
        <v>94949.494949494954</v>
      </c>
      <c r="P28" s="9">
        <f t="shared" si="2"/>
        <v>96969.696969696975</v>
      </c>
      <c r="Q28" s="23">
        <v>31.5</v>
      </c>
      <c r="R28" s="12">
        <f t="shared" si="3"/>
        <v>63.63636363636364</v>
      </c>
      <c r="S28" s="9">
        <v>50</v>
      </c>
      <c r="T28" s="12">
        <v>71.795735129068476</v>
      </c>
      <c r="U28" s="12">
        <f t="shared" si="4"/>
        <v>88.635297795841794</v>
      </c>
      <c r="V28" s="23">
        <v>21.38</v>
      </c>
      <c r="W28" s="9">
        <v>13</v>
      </c>
      <c r="X28" s="23">
        <v>20.903333333333336</v>
      </c>
      <c r="Y28" s="12">
        <f t="shared" si="5"/>
        <v>102.2803380641046</v>
      </c>
      <c r="Z28" s="12">
        <f t="shared" si="6"/>
        <v>13.605454545454545</v>
      </c>
      <c r="AA28" s="11">
        <v>42</v>
      </c>
      <c r="AB28" s="11">
        <v>15.008344182566409</v>
      </c>
      <c r="AC28" s="12">
        <f t="shared" si="7"/>
        <v>90.652602178850273</v>
      </c>
    </row>
    <row r="29" spans="1:29">
      <c r="A29" s="1">
        <v>20</v>
      </c>
      <c r="B29" s="1" t="s">
        <v>12</v>
      </c>
      <c r="C29" s="1" t="s">
        <v>24</v>
      </c>
      <c r="D29" s="1" t="s">
        <v>50</v>
      </c>
      <c r="E29" s="3">
        <v>43944</v>
      </c>
      <c r="F29" s="7">
        <f t="shared" si="0"/>
        <v>113.66666666666667</v>
      </c>
      <c r="G29" s="1">
        <v>114</v>
      </c>
      <c r="H29" s="1">
        <v>117</v>
      </c>
      <c r="I29" s="1">
        <v>107</v>
      </c>
      <c r="J29" s="1">
        <v>117</v>
      </c>
      <c r="K29" s="1">
        <v>107</v>
      </c>
      <c r="L29" s="1">
        <v>120</v>
      </c>
      <c r="M29" s="9">
        <v>55</v>
      </c>
      <c r="N29" s="11">
        <f t="shared" si="1"/>
        <v>4.95E-4</v>
      </c>
      <c r="O29" s="9">
        <v>98989.898989898997</v>
      </c>
      <c r="P29" s="9">
        <f t="shared" si="2"/>
        <v>111111.11111111111</v>
      </c>
      <c r="Q29" s="23">
        <v>33.15</v>
      </c>
      <c r="R29" s="12">
        <f t="shared" si="3"/>
        <v>66.969696969696955</v>
      </c>
      <c r="S29" s="9">
        <v>34</v>
      </c>
      <c r="T29" s="12">
        <v>71.795735129068476</v>
      </c>
      <c r="U29" s="12">
        <f t="shared" si="4"/>
        <v>93.278099108957292</v>
      </c>
      <c r="V29" s="23">
        <v>22.32</v>
      </c>
      <c r="W29" s="9">
        <v>1</v>
      </c>
      <c r="X29" s="23">
        <v>20.903333333333336</v>
      </c>
      <c r="Y29" s="12">
        <f t="shared" si="5"/>
        <v>106.777228512199</v>
      </c>
      <c r="Z29" s="12">
        <f t="shared" si="6"/>
        <v>14.947636363636361</v>
      </c>
      <c r="AA29" s="11">
        <v>26</v>
      </c>
      <c r="AB29" s="11">
        <v>15.008344182566409</v>
      </c>
      <c r="AC29" s="12">
        <f t="shared" si="7"/>
        <v>99.595506218463697</v>
      </c>
    </row>
    <row r="30" spans="1:29">
      <c r="A30" s="1">
        <v>21</v>
      </c>
      <c r="B30" s="1" t="s">
        <v>12</v>
      </c>
      <c r="C30" s="1" t="s">
        <v>25</v>
      </c>
      <c r="D30" s="1" t="s">
        <v>62</v>
      </c>
      <c r="E30" s="3">
        <v>43944</v>
      </c>
      <c r="F30" s="7">
        <f t="shared" si="0"/>
        <v>111.33333333333333</v>
      </c>
      <c r="G30" s="1">
        <v>110</v>
      </c>
      <c r="H30" s="1">
        <v>122</v>
      </c>
      <c r="I30" s="1">
        <v>110</v>
      </c>
      <c r="J30" s="1">
        <v>106</v>
      </c>
      <c r="K30" s="1">
        <v>102</v>
      </c>
      <c r="L30" s="1">
        <v>118</v>
      </c>
      <c r="M30" s="9">
        <v>53</v>
      </c>
      <c r="N30" s="11">
        <f t="shared" si="1"/>
        <v>4.95E-4</v>
      </c>
      <c r="O30" s="9">
        <v>101010.10101010102</v>
      </c>
      <c r="P30" s="9">
        <f t="shared" si="2"/>
        <v>107070.70707070707</v>
      </c>
      <c r="Q30" s="23">
        <v>33.549999999999997</v>
      </c>
      <c r="R30" s="12">
        <f t="shared" si="3"/>
        <v>67.777777777777771</v>
      </c>
      <c r="S30" s="9">
        <v>33</v>
      </c>
      <c r="T30" s="12">
        <v>71.795735129068476</v>
      </c>
      <c r="U30" s="12">
        <f t="shared" si="4"/>
        <v>94.403626700015607</v>
      </c>
      <c r="V30" s="23">
        <v>20.18</v>
      </c>
      <c r="W30" s="9">
        <v>47</v>
      </c>
      <c r="X30" s="23">
        <v>20.903333333333336</v>
      </c>
      <c r="Y30" s="12">
        <f t="shared" si="5"/>
        <v>96.53962685377131</v>
      </c>
      <c r="Z30" s="12">
        <f t="shared" si="6"/>
        <v>13.677555555555555</v>
      </c>
      <c r="AA30" s="11">
        <v>41</v>
      </c>
      <c r="AB30" s="11">
        <v>15.008344182566409</v>
      </c>
      <c r="AC30" s="12">
        <f t="shared" si="7"/>
        <v>91.133008339742844</v>
      </c>
    </row>
    <row r="31" spans="1:29">
      <c r="A31" s="1">
        <v>22</v>
      </c>
      <c r="B31" s="1" t="s">
        <v>12</v>
      </c>
      <c r="C31" s="1" t="s">
        <v>26</v>
      </c>
      <c r="D31" s="1" t="s">
        <v>55</v>
      </c>
      <c r="E31" s="3">
        <v>43944</v>
      </c>
      <c r="F31" s="7">
        <f t="shared" si="0"/>
        <v>115.16666666666667</v>
      </c>
      <c r="G31" s="1">
        <v>113</v>
      </c>
      <c r="H31" s="1">
        <v>118</v>
      </c>
      <c r="I31" s="1">
        <v>116</v>
      </c>
      <c r="J31" s="1">
        <v>116</v>
      </c>
      <c r="K31" s="1">
        <v>107</v>
      </c>
      <c r="L31" s="1">
        <v>121</v>
      </c>
      <c r="M31" s="9">
        <v>56</v>
      </c>
      <c r="N31" s="11">
        <f t="shared" si="1"/>
        <v>4.95E-4</v>
      </c>
      <c r="O31" s="9">
        <v>98989.898989898997</v>
      </c>
      <c r="P31" s="9">
        <f t="shared" si="2"/>
        <v>113131.31313131313</v>
      </c>
      <c r="Q31" s="23">
        <v>32.299999999999997</v>
      </c>
      <c r="R31" s="12">
        <f t="shared" si="3"/>
        <v>65.252525252525245</v>
      </c>
      <c r="S31" s="9">
        <v>44</v>
      </c>
      <c r="T31" s="12">
        <v>71.795735129068476</v>
      </c>
      <c r="U31" s="12">
        <f t="shared" si="4"/>
        <v>90.886352977958396</v>
      </c>
      <c r="V31" s="23">
        <v>21.32</v>
      </c>
      <c r="W31" s="9">
        <v>16</v>
      </c>
      <c r="X31" s="23">
        <v>20.903333333333336</v>
      </c>
      <c r="Y31" s="12">
        <f t="shared" si="5"/>
        <v>101.99330250358794</v>
      </c>
      <c r="Z31" s="12">
        <f t="shared" si="6"/>
        <v>13.911838383838383</v>
      </c>
      <c r="AA31" s="11">
        <v>39</v>
      </c>
      <c r="AB31" s="11">
        <v>15.008344182566409</v>
      </c>
      <c r="AC31" s="12">
        <f t="shared" si="7"/>
        <v>92.694025500816267</v>
      </c>
    </row>
    <row r="32" spans="1:29">
      <c r="A32" s="1">
        <v>23</v>
      </c>
      <c r="B32" s="1" t="s">
        <v>12</v>
      </c>
      <c r="C32" s="1" t="s">
        <v>27</v>
      </c>
      <c r="D32" s="1" t="s">
        <v>55</v>
      </c>
      <c r="E32" s="3">
        <v>43944</v>
      </c>
      <c r="F32" s="7">
        <f t="shared" si="0"/>
        <v>108.16666666666667</v>
      </c>
      <c r="G32" s="1">
        <v>116</v>
      </c>
      <c r="H32" s="1">
        <v>111</v>
      </c>
      <c r="I32" s="1">
        <v>108</v>
      </c>
      <c r="J32" s="1">
        <v>107</v>
      </c>
      <c r="K32" s="1">
        <v>91</v>
      </c>
      <c r="L32" s="1">
        <v>116</v>
      </c>
      <c r="M32" s="9">
        <v>51</v>
      </c>
      <c r="N32" s="11">
        <f t="shared" si="1"/>
        <v>4.95E-4</v>
      </c>
      <c r="O32" s="9">
        <v>101010.10101010102</v>
      </c>
      <c r="P32" s="9">
        <f t="shared" si="2"/>
        <v>103030.30303030302</v>
      </c>
      <c r="Q32" s="23">
        <v>30.8</v>
      </c>
      <c r="R32" s="12">
        <f t="shared" si="3"/>
        <v>62.222222222222229</v>
      </c>
      <c r="S32" s="9">
        <v>51</v>
      </c>
      <c r="T32" s="12">
        <v>71.795735129068476</v>
      </c>
      <c r="U32" s="12">
        <f t="shared" si="4"/>
        <v>86.665624511489753</v>
      </c>
      <c r="V32" s="23">
        <v>20.04</v>
      </c>
      <c r="W32" s="9">
        <v>50</v>
      </c>
      <c r="X32" s="23">
        <v>20.903333333333336</v>
      </c>
      <c r="Y32" s="12">
        <f t="shared" si="5"/>
        <v>95.869877212565754</v>
      </c>
      <c r="Z32" s="12">
        <f t="shared" si="6"/>
        <v>12.469333333333333</v>
      </c>
      <c r="AA32" s="11">
        <v>52</v>
      </c>
      <c r="AB32" s="11">
        <v>15.008344182566409</v>
      </c>
      <c r="AC32" s="12">
        <f t="shared" si="7"/>
        <v>83.082671756805965</v>
      </c>
    </row>
    <row r="33" spans="1:29">
      <c r="A33" s="1">
        <v>24</v>
      </c>
      <c r="B33" s="1" t="s">
        <v>12</v>
      </c>
      <c r="C33" s="1" t="s">
        <v>28</v>
      </c>
      <c r="D33" s="1" t="s">
        <v>56</v>
      </c>
      <c r="E33" s="3">
        <v>43944</v>
      </c>
      <c r="F33" s="7">
        <f t="shared" si="0"/>
        <v>73.666666666666671</v>
      </c>
      <c r="G33" s="1">
        <v>59</v>
      </c>
      <c r="H33" s="1">
        <v>94</v>
      </c>
      <c r="I33" s="1">
        <v>74</v>
      </c>
      <c r="J33" s="1">
        <v>70</v>
      </c>
      <c r="K33" s="1">
        <v>66</v>
      </c>
      <c r="L33" s="1">
        <v>79</v>
      </c>
      <c r="M33" s="9">
        <v>44</v>
      </c>
      <c r="N33" s="11">
        <f t="shared" si="1"/>
        <v>4.95E-4</v>
      </c>
      <c r="O33" s="9">
        <v>64646.46464646465</v>
      </c>
      <c r="P33" s="9">
        <f t="shared" si="2"/>
        <v>88888.888888888891</v>
      </c>
      <c r="Q33" s="23">
        <v>32.4</v>
      </c>
      <c r="R33" s="12">
        <f t="shared" si="3"/>
        <v>65.454545454545453</v>
      </c>
      <c r="S33" s="9">
        <v>41</v>
      </c>
      <c r="T33" s="12">
        <v>71.795735129068476</v>
      </c>
      <c r="U33" s="12">
        <f t="shared" si="4"/>
        <v>91.167734875722971</v>
      </c>
      <c r="V33" s="23">
        <v>21.77</v>
      </c>
      <c r="W33" s="9">
        <v>7</v>
      </c>
      <c r="X33" s="23">
        <v>20.903333333333336</v>
      </c>
      <c r="Y33" s="12">
        <f t="shared" si="5"/>
        <v>104.1460692074629</v>
      </c>
      <c r="Z33" s="12">
        <f t="shared" si="6"/>
        <v>14.249454545454546</v>
      </c>
      <c r="AA33" s="11">
        <v>34</v>
      </c>
      <c r="AB33" s="11">
        <v>15.008344182566409</v>
      </c>
      <c r="AC33" s="12">
        <f t="shared" si="7"/>
        <v>94.943548549523641</v>
      </c>
    </row>
    <row r="34" spans="1:29">
      <c r="A34" s="1">
        <v>25</v>
      </c>
      <c r="B34" s="1" t="s">
        <v>12</v>
      </c>
      <c r="C34" s="1" t="s">
        <v>29</v>
      </c>
      <c r="D34" s="1" t="s">
        <v>55</v>
      </c>
      <c r="E34" s="3">
        <v>43944</v>
      </c>
      <c r="F34" s="7">
        <f t="shared" si="0"/>
        <v>100</v>
      </c>
      <c r="G34" s="1">
        <v>104</v>
      </c>
      <c r="H34" s="1">
        <v>107</v>
      </c>
      <c r="I34" s="1">
        <v>86</v>
      </c>
      <c r="J34" s="1">
        <v>101</v>
      </c>
      <c r="K34" s="1">
        <v>100</v>
      </c>
      <c r="L34" s="1">
        <v>102</v>
      </c>
      <c r="M34" s="9">
        <v>49</v>
      </c>
      <c r="N34" s="11">
        <f t="shared" si="1"/>
        <v>4.95E-4</v>
      </c>
      <c r="O34" s="9">
        <v>84848.484848484848</v>
      </c>
      <c r="P34" s="9">
        <f t="shared" si="2"/>
        <v>98989.898989898997</v>
      </c>
      <c r="Q34" s="23">
        <v>32.1</v>
      </c>
      <c r="R34" s="12">
        <f t="shared" si="3"/>
        <v>64.848484848484858</v>
      </c>
      <c r="S34" s="9">
        <v>45</v>
      </c>
      <c r="T34" s="12">
        <v>71.795735129068476</v>
      </c>
      <c r="U34" s="12">
        <f t="shared" si="4"/>
        <v>90.323589182429259</v>
      </c>
      <c r="V34" s="23">
        <v>19.34</v>
      </c>
      <c r="W34" s="9">
        <v>54</v>
      </c>
      <c r="X34" s="23">
        <v>20.903333333333336</v>
      </c>
      <c r="Y34" s="12">
        <f t="shared" si="5"/>
        <v>92.521129006538018</v>
      </c>
      <c r="Z34" s="12">
        <f t="shared" si="6"/>
        <v>12.54169696969697</v>
      </c>
      <c r="AA34" s="11">
        <v>51</v>
      </c>
      <c r="AB34" s="11">
        <v>15.008344182566409</v>
      </c>
      <c r="AC34" s="12">
        <f t="shared" si="7"/>
        <v>83.564827786034641</v>
      </c>
    </row>
    <row r="35" spans="1:29">
      <c r="A35" s="1">
        <v>26</v>
      </c>
      <c r="B35" s="1" t="s">
        <v>18</v>
      </c>
      <c r="C35" s="1" t="s">
        <v>30</v>
      </c>
      <c r="D35" s="1" t="s">
        <v>50</v>
      </c>
      <c r="E35" s="3">
        <v>43944</v>
      </c>
      <c r="F35" s="7">
        <f t="shared" si="0"/>
        <v>115.16666666666667</v>
      </c>
      <c r="G35" s="1">
        <v>118</v>
      </c>
      <c r="H35" s="1">
        <v>115</v>
      </c>
      <c r="I35" s="1">
        <v>115</v>
      </c>
      <c r="J35" s="1">
        <v>118</v>
      </c>
      <c r="K35" s="1">
        <v>109</v>
      </c>
      <c r="L35" s="1">
        <v>116</v>
      </c>
      <c r="M35" s="9">
        <v>48</v>
      </c>
      <c r="N35" s="11">
        <f t="shared" si="1"/>
        <v>4.95E-4</v>
      </c>
      <c r="O35" s="9">
        <v>107070.70707070707</v>
      </c>
      <c r="P35" s="9">
        <f t="shared" si="2"/>
        <v>96969.696969696975</v>
      </c>
      <c r="Q35" s="23">
        <v>32.6</v>
      </c>
      <c r="R35" s="12">
        <f t="shared" si="3"/>
        <v>65.858585858585869</v>
      </c>
      <c r="S35" s="9">
        <v>37</v>
      </c>
      <c r="T35" s="12">
        <v>71.795735129068476</v>
      </c>
      <c r="U35" s="12">
        <f t="shared" si="4"/>
        <v>91.73049867125215</v>
      </c>
      <c r="V35" s="23">
        <v>20.36</v>
      </c>
      <c r="W35" s="9">
        <v>42</v>
      </c>
      <c r="X35" s="23">
        <v>20.903333333333336</v>
      </c>
      <c r="Y35" s="12">
        <f t="shared" si="5"/>
        <v>97.400733535321308</v>
      </c>
      <c r="Z35" s="12">
        <f t="shared" si="6"/>
        <v>13.408808080808083</v>
      </c>
      <c r="AA35" s="11">
        <v>45</v>
      </c>
      <c r="AB35" s="11">
        <v>15.008344182566409</v>
      </c>
      <c r="AC35" s="12">
        <f t="shared" si="7"/>
        <v>89.342354610868156</v>
      </c>
    </row>
    <row r="36" spans="1:29">
      <c r="A36" s="1">
        <v>27</v>
      </c>
      <c r="B36" s="1" t="s">
        <v>18</v>
      </c>
      <c r="C36" s="1" t="s">
        <v>31</v>
      </c>
      <c r="D36" s="1" t="s">
        <v>50</v>
      </c>
      <c r="E36" s="3">
        <v>43944</v>
      </c>
      <c r="F36" s="7">
        <f t="shared" si="0"/>
        <v>112</v>
      </c>
      <c r="G36" s="1">
        <v>108</v>
      </c>
      <c r="H36" s="1">
        <v>114</v>
      </c>
      <c r="I36" s="1">
        <v>111</v>
      </c>
      <c r="J36" s="1">
        <v>114</v>
      </c>
      <c r="K36" s="1">
        <v>112</v>
      </c>
      <c r="L36" s="1">
        <v>113</v>
      </c>
      <c r="M36" s="9">
        <v>52</v>
      </c>
      <c r="N36" s="11">
        <f t="shared" si="1"/>
        <v>4.95E-4</v>
      </c>
      <c r="O36" s="9">
        <v>101010.10101010102</v>
      </c>
      <c r="P36" s="9">
        <f t="shared" si="2"/>
        <v>105050.50505050505</v>
      </c>
      <c r="Q36" s="23">
        <v>38.6</v>
      </c>
      <c r="R36" s="12">
        <f t="shared" si="3"/>
        <v>77.979797979797979</v>
      </c>
      <c r="S36" s="9">
        <v>12</v>
      </c>
      <c r="T36" s="12">
        <v>71.795735129068476</v>
      </c>
      <c r="U36" s="12">
        <f t="shared" si="4"/>
        <v>108.61341253712675</v>
      </c>
      <c r="V36" s="23">
        <v>21.25</v>
      </c>
      <c r="W36" s="9">
        <v>17</v>
      </c>
      <c r="X36" s="23">
        <v>20.903333333333336</v>
      </c>
      <c r="Y36" s="12">
        <f t="shared" si="5"/>
        <v>101.65842768298516</v>
      </c>
      <c r="Z36" s="12">
        <f t="shared" si="6"/>
        <v>16.570707070707073</v>
      </c>
      <c r="AA36" s="11">
        <v>10</v>
      </c>
      <c r="AB36" s="11">
        <v>15.008344182566409</v>
      </c>
      <c r="AC36" s="12">
        <f t="shared" si="7"/>
        <v>110.40996174618311</v>
      </c>
    </row>
    <row r="37" spans="1:29">
      <c r="A37" s="1">
        <v>28</v>
      </c>
      <c r="B37" s="1" t="s">
        <v>18</v>
      </c>
      <c r="C37" s="1" t="s">
        <v>87</v>
      </c>
      <c r="D37" s="1" t="s">
        <v>50</v>
      </c>
      <c r="E37" s="3">
        <v>43944</v>
      </c>
      <c r="F37" s="7">
        <f t="shared" si="0"/>
        <v>112.5</v>
      </c>
      <c r="G37" s="1">
        <v>113</v>
      </c>
      <c r="H37" s="1">
        <v>112</v>
      </c>
      <c r="I37" s="1">
        <v>109</v>
      </c>
      <c r="J37" s="1">
        <v>115</v>
      </c>
      <c r="K37" s="1">
        <v>109</v>
      </c>
      <c r="L37" s="1">
        <v>117</v>
      </c>
      <c r="M37" s="9">
        <v>54</v>
      </c>
      <c r="N37" s="11">
        <f t="shared" si="1"/>
        <v>4.95E-4</v>
      </c>
      <c r="O37" s="9">
        <v>113131.31313131313</v>
      </c>
      <c r="P37" s="9">
        <f t="shared" si="2"/>
        <v>109090.90909090909</v>
      </c>
      <c r="Q37" s="23">
        <v>34.200000000000003</v>
      </c>
      <c r="R37" s="12">
        <f t="shared" si="3"/>
        <v>69.090909090909108</v>
      </c>
      <c r="S37" s="9">
        <v>29</v>
      </c>
      <c r="T37" s="12">
        <v>71.795735129068476</v>
      </c>
      <c r="U37" s="12">
        <f t="shared" si="4"/>
        <v>96.232609035485396</v>
      </c>
      <c r="V37" s="23">
        <v>21.32</v>
      </c>
      <c r="W37" s="9">
        <v>15</v>
      </c>
      <c r="X37" s="23">
        <v>20.903333333333336</v>
      </c>
      <c r="Y37" s="12">
        <f t="shared" si="5"/>
        <v>101.99330250358794</v>
      </c>
      <c r="Z37" s="12">
        <f t="shared" si="6"/>
        <v>14.730181818181823</v>
      </c>
      <c r="AA37" s="11">
        <v>30</v>
      </c>
      <c r="AB37" s="11">
        <v>15.008344182566409</v>
      </c>
      <c r="AC37" s="12">
        <f t="shared" si="7"/>
        <v>98.146615236158439</v>
      </c>
    </row>
    <row r="38" spans="1:29">
      <c r="A38" s="1">
        <v>29</v>
      </c>
      <c r="B38" s="1" t="s">
        <v>18</v>
      </c>
      <c r="C38" s="1" t="s">
        <v>113</v>
      </c>
      <c r="D38" s="1" t="s">
        <v>50</v>
      </c>
      <c r="E38" s="3">
        <v>43944</v>
      </c>
      <c r="F38" s="7">
        <f t="shared" si="0"/>
        <v>95</v>
      </c>
      <c r="G38" s="1">
        <v>115</v>
      </c>
      <c r="H38" s="1">
        <v>114</v>
      </c>
      <c r="I38" s="1">
        <v>92</v>
      </c>
      <c r="J38" s="1">
        <v>68</v>
      </c>
      <c r="K38" s="1">
        <v>108</v>
      </c>
      <c r="L38" s="1">
        <v>73</v>
      </c>
      <c r="M38" s="9">
        <v>55</v>
      </c>
      <c r="N38" s="11">
        <f t="shared" si="1"/>
        <v>4.95E-4</v>
      </c>
      <c r="O38" s="9">
        <v>96969.696969696975</v>
      </c>
      <c r="P38" s="9">
        <f t="shared" si="2"/>
        <v>111111.11111111111</v>
      </c>
      <c r="Q38" s="23">
        <v>35.799999999999997</v>
      </c>
      <c r="R38" s="12">
        <f t="shared" si="3"/>
        <v>72.323232323232318</v>
      </c>
      <c r="S38" s="9">
        <v>22</v>
      </c>
      <c r="T38" s="12">
        <v>71.795735129068476</v>
      </c>
      <c r="U38" s="12">
        <f t="shared" si="4"/>
        <v>100.73471939971859</v>
      </c>
      <c r="V38" s="23">
        <v>20.51</v>
      </c>
      <c r="W38" s="9">
        <v>37</v>
      </c>
      <c r="X38" s="23">
        <v>20.903333333333336</v>
      </c>
      <c r="Y38" s="12">
        <f t="shared" si="5"/>
        <v>98.118322436612971</v>
      </c>
      <c r="Z38" s="12">
        <f t="shared" si="6"/>
        <v>14.83349494949495</v>
      </c>
      <c r="AA38" s="11">
        <v>29</v>
      </c>
      <c r="AB38" s="11">
        <v>15.008344182566409</v>
      </c>
      <c r="AC38" s="12">
        <f t="shared" si="7"/>
        <v>98.834986518535715</v>
      </c>
    </row>
    <row r="39" spans="1:29">
      <c r="A39" s="1">
        <v>30</v>
      </c>
      <c r="B39" s="1" t="s">
        <v>18</v>
      </c>
      <c r="C39" s="1" t="s">
        <v>33</v>
      </c>
      <c r="D39" s="1" t="s">
        <v>50</v>
      </c>
      <c r="E39" s="3">
        <v>43944</v>
      </c>
      <c r="F39" s="7">
        <f t="shared" si="0"/>
        <v>78.333333333333329</v>
      </c>
      <c r="G39" s="1">
        <v>54</v>
      </c>
      <c r="H39" s="1">
        <v>86</v>
      </c>
      <c r="I39" s="1">
        <v>80</v>
      </c>
      <c r="J39" s="1">
        <v>73</v>
      </c>
      <c r="K39" s="1">
        <v>72</v>
      </c>
      <c r="L39" s="1">
        <v>105</v>
      </c>
      <c r="M39" s="9">
        <v>37</v>
      </c>
      <c r="N39" s="11">
        <f t="shared" si="1"/>
        <v>4.95E-4</v>
      </c>
      <c r="O39" s="9">
        <v>66666.666666666672</v>
      </c>
      <c r="P39" s="9">
        <f t="shared" si="2"/>
        <v>74747.474747474742</v>
      </c>
      <c r="Q39" s="23">
        <v>33</v>
      </c>
      <c r="R39" s="12">
        <f t="shared" si="3"/>
        <v>66.666666666666671</v>
      </c>
      <c r="S39" s="9">
        <v>35</v>
      </c>
      <c r="T39" s="12">
        <v>71.795735129068476</v>
      </c>
      <c r="U39" s="12">
        <f t="shared" si="4"/>
        <v>92.856026262310436</v>
      </c>
      <c r="V39" s="23">
        <v>22.3</v>
      </c>
      <c r="W39" s="9">
        <v>2</v>
      </c>
      <c r="X39" s="23">
        <v>20.903333333333336</v>
      </c>
      <c r="Y39" s="12">
        <f t="shared" si="5"/>
        <v>106.68154999202677</v>
      </c>
      <c r="Z39" s="12">
        <f t="shared" si="6"/>
        <v>14.866666666666667</v>
      </c>
      <c r="AA39" s="11">
        <v>28</v>
      </c>
      <c r="AB39" s="11">
        <v>15.008344182566409</v>
      </c>
      <c r="AC39" s="12">
        <f t="shared" si="7"/>
        <v>99.056008349913014</v>
      </c>
    </row>
    <row r="40" spans="1:29">
      <c r="A40" s="1">
        <v>31</v>
      </c>
      <c r="B40" s="1" t="s">
        <v>18</v>
      </c>
      <c r="C40" s="1" t="s">
        <v>34</v>
      </c>
      <c r="D40" s="1" t="s">
        <v>50</v>
      </c>
      <c r="E40" s="3">
        <v>43944</v>
      </c>
      <c r="F40" s="7">
        <f t="shared" si="0"/>
        <v>104</v>
      </c>
      <c r="G40" s="1">
        <v>106</v>
      </c>
      <c r="H40" s="1">
        <v>107</v>
      </c>
      <c r="I40" s="1">
        <v>106</v>
      </c>
      <c r="J40" s="1">
        <v>98</v>
      </c>
      <c r="K40" s="1">
        <v>104</v>
      </c>
      <c r="L40" s="1">
        <v>103</v>
      </c>
      <c r="M40" s="9">
        <v>46</v>
      </c>
      <c r="N40" s="11">
        <f t="shared" si="1"/>
        <v>4.95E-4</v>
      </c>
      <c r="O40" s="9">
        <v>84848.484848484848</v>
      </c>
      <c r="P40" s="9">
        <f t="shared" si="2"/>
        <v>92929.292929292933</v>
      </c>
      <c r="Q40" s="23">
        <v>32.65</v>
      </c>
      <c r="R40" s="12">
        <f t="shared" si="3"/>
        <v>65.959595959595958</v>
      </c>
      <c r="S40" s="9">
        <v>36</v>
      </c>
      <c r="T40" s="12">
        <v>71.795735129068476</v>
      </c>
      <c r="U40" s="12">
        <f t="shared" si="4"/>
        <v>91.871189620134416</v>
      </c>
      <c r="V40" s="23">
        <v>19.37</v>
      </c>
      <c r="W40" s="9">
        <v>53</v>
      </c>
      <c r="X40" s="23">
        <v>20.903333333333336</v>
      </c>
      <c r="Y40" s="12">
        <f t="shared" si="5"/>
        <v>92.664646786796354</v>
      </c>
      <c r="Z40" s="12">
        <f t="shared" si="6"/>
        <v>12.776373737373738</v>
      </c>
      <c r="AA40" s="11">
        <v>49</v>
      </c>
      <c r="AB40" s="11">
        <v>15.008344182566409</v>
      </c>
      <c r="AC40" s="12">
        <f t="shared" si="7"/>
        <v>85.128469749612265</v>
      </c>
    </row>
    <row r="41" spans="1:29">
      <c r="A41" s="1">
        <v>32</v>
      </c>
      <c r="B41" s="1" t="s">
        <v>18</v>
      </c>
      <c r="C41" s="1" t="s">
        <v>35</v>
      </c>
      <c r="D41" s="1" t="s">
        <v>50</v>
      </c>
      <c r="E41" s="3">
        <v>43944</v>
      </c>
      <c r="F41" s="7">
        <f t="shared" si="0"/>
        <v>102.5</v>
      </c>
      <c r="G41" s="1">
        <v>95</v>
      </c>
      <c r="H41" s="1">
        <v>106</v>
      </c>
      <c r="I41" s="1">
        <v>116</v>
      </c>
      <c r="J41" s="1">
        <v>85</v>
      </c>
      <c r="K41" s="1">
        <v>105</v>
      </c>
      <c r="L41" s="1">
        <v>108</v>
      </c>
      <c r="M41" s="9">
        <v>52</v>
      </c>
      <c r="N41" s="11">
        <f t="shared" si="1"/>
        <v>4.95E-4</v>
      </c>
      <c r="O41" s="9">
        <v>92929.292929292933</v>
      </c>
      <c r="P41" s="9">
        <f t="shared" si="2"/>
        <v>105050.50505050505</v>
      </c>
      <c r="Q41" s="23">
        <v>33.6</v>
      </c>
      <c r="R41" s="12">
        <f t="shared" si="3"/>
        <v>67.87878787878789</v>
      </c>
      <c r="S41" s="9">
        <v>32</v>
      </c>
      <c r="T41" s="12">
        <v>71.795735129068476</v>
      </c>
      <c r="U41" s="12">
        <f t="shared" si="4"/>
        <v>94.544317648897916</v>
      </c>
      <c r="V41" s="23">
        <v>20.97</v>
      </c>
      <c r="W41" s="9">
        <v>24</v>
      </c>
      <c r="X41" s="23">
        <v>20.903333333333336</v>
      </c>
      <c r="Y41" s="12">
        <f t="shared" si="5"/>
        <v>100.31892840057407</v>
      </c>
      <c r="Z41" s="12">
        <f t="shared" si="6"/>
        <v>14.234181818181819</v>
      </c>
      <c r="AA41" s="11">
        <v>35</v>
      </c>
      <c r="AB41" s="11">
        <v>15.008344182566409</v>
      </c>
      <c r="AC41" s="12">
        <f t="shared" si="7"/>
        <v>94.841786975515575</v>
      </c>
    </row>
    <row r="42" spans="1:29">
      <c r="A42" s="1">
        <v>33</v>
      </c>
      <c r="B42" s="1" t="s">
        <v>18</v>
      </c>
      <c r="C42" s="1" t="s">
        <v>36</v>
      </c>
      <c r="D42" s="1" t="s">
        <v>50</v>
      </c>
      <c r="E42" s="3">
        <v>43944</v>
      </c>
      <c r="F42" s="7">
        <f t="shared" ref="F42:F63" si="8">SUM(G42:L42)/6</f>
        <v>110.83333333333333</v>
      </c>
      <c r="G42" s="1">
        <v>104</v>
      </c>
      <c r="H42" s="1">
        <v>113</v>
      </c>
      <c r="I42" s="1">
        <v>108</v>
      </c>
      <c r="J42" s="1">
        <v>113</v>
      </c>
      <c r="K42" s="1">
        <v>112</v>
      </c>
      <c r="L42" s="1">
        <v>115</v>
      </c>
      <c r="M42" s="9">
        <v>57</v>
      </c>
      <c r="N42" s="11">
        <f t="shared" ref="N42:N63" si="9">2*5.5*0.45/10000</f>
        <v>4.95E-4</v>
      </c>
      <c r="O42" s="9">
        <v>90909.090909090912</v>
      </c>
      <c r="P42" s="9">
        <f t="shared" ref="P42:P63" si="10">M42/N42</f>
        <v>115151.51515151515</v>
      </c>
      <c r="Q42" s="23">
        <v>35.75</v>
      </c>
      <c r="R42" s="12">
        <f t="shared" ref="R42:R63" si="11">(Q42/N42)/1000</f>
        <v>72.222222222222214</v>
      </c>
      <c r="S42" s="9">
        <v>23</v>
      </c>
      <c r="T42" s="12">
        <v>71.795735129068476</v>
      </c>
      <c r="U42" s="12">
        <f t="shared" ref="U42:U63" si="12">R42/T42*100</f>
        <v>100.59402845083629</v>
      </c>
      <c r="V42" s="23">
        <v>21.41</v>
      </c>
      <c r="W42" s="9">
        <v>12</v>
      </c>
      <c r="X42" s="23">
        <v>20.903333333333336</v>
      </c>
      <c r="Y42" s="12">
        <f t="shared" ref="Y42:Y63" si="13">V42/X42*100</f>
        <v>102.42385584436293</v>
      </c>
      <c r="Z42" s="12">
        <f t="shared" ref="Z42:Z63" si="14">V42*R42/100</f>
        <v>15.462777777777776</v>
      </c>
      <c r="AA42" s="11">
        <v>21</v>
      </c>
      <c r="AB42" s="11">
        <v>15.008344182566409</v>
      </c>
      <c r="AC42" s="12">
        <f t="shared" ref="AC42:AC63" si="15">Z42/AB42*100</f>
        <v>103.02787295975817</v>
      </c>
    </row>
    <row r="43" spans="1:29">
      <c r="A43" s="1">
        <v>34</v>
      </c>
      <c r="B43" s="1" t="s">
        <v>18</v>
      </c>
      <c r="C43" s="1" t="s">
        <v>2</v>
      </c>
      <c r="D43" s="1" t="s">
        <v>50</v>
      </c>
      <c r="E43" s="3">
        <v>43944</v>
      </c>
      <c r="F43" s="7">
        <f t="shared" si="8"/>
        <v>107.33333333333333</v>
      </c>
      <c r="G43" s="1">
        <v>96</v>
      </c>
      <c r="H43" s="1">
        <v>118</v>
      </c>
      <c r="I43" s="1">
        <v>110</v>
      </c>
      <c r="J43" s="1">
        <v>96</v>
      </c>
      <c r="K43" s="1">
        <v>105</v>
      </c>
      <c r="L43" s="1">
        <v>119</v>
      </c>
      <c r="M43" s="9">
        <v>54</v>
      </c>
      <c r="N43" s="11">
        <f t="shared" si="9"/>
        <v>4.95E-4</v>
      </c>
      <c r="O43" s="9">
        <v>84848.484848484848</v>
      </c>
      <c r="P43" s="9">
        <f t="shared" si="10"/>
        <v>109090.90909090909</v>
      </c>
      <c r="Q43" s="23">
        <v>35.6</v>
      </c>
      <c r="R43" s="12">
        <f t="shared" si="11"/>
        <v>71.919191919191931</v>
      </c>
      <c r="S43" s="9">
        <v>24</v>
      </c>
      <c r="T43" s="12">
        <v>71.795735129068476</v>
      </c>
      <c r="U43" s="12">
        <f t="shared" si="12"/>
        <v>100.17195560418945</v>
      </c>
      <c r="V43" s="23">
        <v>21.11</v>
      </c>
      <c r="W43" s="9">
        <v>20</v>
      </c>
      <c r="X43" s="23">
        <v>20.903333333333336</v>
      </c>
      <c r="Y43" s="12">
        <f t="shared" si="13"/>
        <v>100.98867804177959</v>
      </c>
      <c r="Z43" s="12">
        <f t="shared" si="14"/>
        <v>15.182141414141416</v>
      </c>
      <c r="AA43" s="11">
        <v>24</v>
      </c>
      <c r="AB43" s="11">
        <v>15.008344182566409</v>
      </c>
      <c r="AC43" s="12">
        <f t="shared" si="15"/>
        <v>101.15800403736002</v>
      </c>
    </row>
    <row r="44" spans="1:29">
      <c r="A44" s="1">
        <v>35</v>
      </c>
      <c r="B44" s="1" t="s">
        <v>18</v>
      </c>
      <c r="C44" s="1" t="s">
        <v>37</v>
      </c>
      <c r="D44" s="1" t="s">
        <v>50</v>
      </c>
      <c r="E44" s="3">
        <v>43944</v>
      </c>
      <c r="F44" s="7">
        <f t="shared" si="8"/>
        <v>111.66666666666667</v>
      </c>
      <c r="G44" s="1">
        <v>109</v>
      </c>
      <c r="H44" s="1">
        <v>112</v>
      </c>
      <c r="I44" s="1">
        <v>114</v>
      </c>
      <c r="J44" s="1">
        <v>115</v>
      </c>
      <c r="K44" s="1">
        <v>107</v>
      </c>
      <c r="L44" s="1">
        <v>113</v>
      </c>
      <c r="M44" s="9">
        <v>53</v>
      </c>
      <c r="N44" s="11">
        <f t="shared" si="9"/>
        <v>4.95E-4</v>
      </c>
      <c r="O44" s="9">
        <v>94949.494949494954</v>
      </c>
      <c r="P44" s="9">
        <f t="shared" si="10"/>
        <v>107070.70707070707</v>
      </c>
      <c r="Q44" s="23">
        <v>36.299999999999997</v>
      </c>
      <c r="R44" s="12">
        <f t="shared" si="11"/>
        <v>73.333333333333329</v>
      </c>
      <c r="S44" s="9">
        <v>20</v>
      </c>
      <c r="T44" s="12">
        <v>71.795735129068476</v>
      </c>
      <c r="U44" s="12">
        <f t="shared" si="12"/>
        <v>102.14162888854148</v>
      </c>
      <c r="V44" s="23">
        <v>20.69</v>
      </c>
      <c r="W44" s="9">
        <v>33</v>
      </c>
      <c r="X44" s="23">
        <v>20.903333333333336</v>
      </c>
      <c r="Y44" s="12">
        <f t="shared" si="13"/>
        <v>98.979429118162969</v>
      </c>
      <c r="Z44" s="12">
        <f t="shared" si="14"/>
        <v>15.172666666666666</v>
      </c>
      <c r="AA44" s="11">
        <v>25</v>
      </c>
      <c r="AB44" s="11">
        <v>15.008344182566409</v>
      </c>
      <c r="AC44" s="12">
        <f t="shared" si="15"/>
        <v>101.09487417200316</v>
      </c>
    </row>
    <row r="45" spans="1:29">
      <c r="A45" s="1">
        <v>36</v>
      </c>
      <c r="B45" s="1" t="s">
        <v>18</v>
      </c>
      <c r="C45" s="1" t="s">
        <v>38</v>
      </c>
      <c r="D45" s="1" t="s">
        <v>50</v>
      </c>
      <c r="E45" s="3">
        <v>43944</v>
      </c>
      <c r="F45" s="7">
        <f t="shared" si="8"/>
        <v>110.16666666666667</v>
      </c>
      <c r="G45" s="1">
        <v>111</v>
      </c>
      <c r="H45" s="1">
        <v>113</v>
      </c>
      <c r="I45" s="1">
        <v>114</v>
      </c>
      <c r="J45" s="1">
        <v>107</v>
      </c>
      <c r="K45" s="1">
        <v>113</v>
      </c>
      <c r="L45" s="1">
        <v>103</v>
      </c>
      <c r="M45" s="9">
        <v>48</v>
      </c>
      <c r="N45" s="11">
        <f t="shared" si="9"/>
        <v>4.95E-4</v>
      </c>
      <c r="O45" s="9">
        <v>94949.494949494954</v>
      </c>
      <c r="P45" s="9">
        <f t="shared" si="10"/>
        <v>96969.696969696975</v>
      </c>
      <c r="Q45" s="23">
        <v>32.5</v>
      </c>
      <c r="R45" s="12">
        <f t="shared" si="11"/>
        <v>65.656565656565647</v>
      </c>
      <c r="S45" s="9">
        <v>39</v>
      </c>
      <c r="T45" s="12">
        <v>71.795735129068476</v>
      </c>
      <c r="U45" s="12">
        <f t="shared" si="12"/>
        <v>91.449116773487532</v>
      </c>
      <c r="V45" s="23">
        <v>22.02</v>
      </c>
      <c r="W45" s="9">
        <v>5</v>
      </c>
      <c r="X45" s="23">
        <v>20.903333333333336</v>
      </c>
      <c r="Y45" s="12">
        <f t="shared" si="13"/>
        <v>105.34205070961569</v>
      </c>
      <c r="Z45" s="12">
        <f t="shared" si="14"/>
        <v>14.457575757575755</v>
      </c>
      <c r="AA45" s="11">
        <v>32</v>
      </c>
      <c r="AB45" s="11">
        <v>15.008344182566409</v>
      </c>
      <c r="AC45" s="12">
        <f t="shared" si="15"/>
        <v>96.330251903268433</v>
      </c>
    </row>
    <row r="46" spans="1:29">
      <c r="A46" s="1">
        <v>37</v>
      </c>
      <c r="B46" s="1" t="s">
        <v>18</v>
      </c>
      <c r="C46" s="1" t="s">
        <v>39</v>
      </c>
      <c r="D46" s="1" t="s">
        <v>50</v>
      </c>
      <c r="E46" s="3">
        <v>43944</v>
      </c>
      <c r="F46" s="7">
        <f t="shared" si="8"/>
        <v>110</v>
      </c>
      <c r="G46" s="1">
        <v>112</v>
      </c>
      <c r="H46" s="1">
        <v>111</v>
      </c>
      <c r="I46" s="1">
        <v>114</v>
      </c>
      <c r="J46" s="1">
        <v>108</v>
      </c>
      <c r="K46" s="1">
        <v>97</v>
      </c>
      <c r="L46" s="1">
        <v>118</v>
      </c>
      <c r="M46" s="9">
        <v>53</v>
      </c>
      <c r="N46" s="11">
        <f t="shared" si="9"/>
        <v>4.95E-4</v>
      </c>
      <c r="O46" s="9">
        <v>101010.10101010102</v>
      </c>
      <c r="P46" s="9">
        <f t="shared" si="10"/>
        <v>107070.70707070707</v>
      </c>
      <c r="Q46" s="23">
        <v>32.5</v>
      </c>
      <c r="R46" s="12">
        <f t="shared" si="11"/>
        <v>65.656565656565647</v>
      </c>
      <c r="S46" s="9">
        <v>40</v>
      </c>
      <c r="T46" s="12">
        <v>71.795735129068476</v>
      </c>
      <c r="U46" s="12">
        <f t="shared" si="12"/>
        <v>91.449116773487532</v>
      </c>
      <c r="V46" s="23">
        <v>22.25</v>
      </c>
      <c r="W46" s="9">
        <v>3</v>
      </c>
      <c r="X46" s="23">
        <v>20.903333333333336</v>
      </c>
      <c r="Y46" s="12">
        <f t="shared" si="13"/>
        <v>106.44235369159622</v>
      </c>
      <c r="Z46" s="12">
        <f t="shared" si="14"/>
        <v>14.608585858585856</v>
      </c>
      <c r="AA46" s="11">
        <v>31</v>
      </c>
      <c r="AB46" s="11">
        <v>15.008344182566409</v>
      </c>
      <c r="AC46" s="12">
        <f t="shared" si="15"/>
        <v>97.336426196535996</v>
      </c>
    </row>
    <row r="47" spans="1:29">
      <c r="A47" s="1">
        <v>38</v>
      </c>
      <c r="B47" s="1" t="s">
        <v>16</v>
      </c>
      <c r="C47" s="1" t="s">
        <v>79</v>
      </c>
      <c r="D47" s="1" t="s">
        <v>53</v>
      </c>
      <c r="E47" s="3">
        <v>43944</v>
      </c>
      <c r="F47" s="7">
        <f t="shared" si="8"/>
        <v>97.333333333333329</v>
      </c>
      <c r="G47" s="1">
        <v>56</v>
      </c>
      <c r="H47" s="1">
        <v>108</v>
      </c>
      <c r="I47" s="1">
        <v>110</v>
      </c>
      <c r="J47" s="1">
        <v>92</v>
      </c>
      <c r="K47" s="1">
        <v>107</v>
      </c>
      <c r="L47" s="1">
        <v>111</v>
      </c>
      <c r="M47" s="9">
        <v>53</v>
      </c>
      <c r="N47" s="11">
        <f t="shared" si="9"/>
        <v>4.95E-4</v>
      </c>
      <c r="O47" s="9">
        <v>96969.696969696975</v>
      </c>
      <c r="P47" s="9">
        <f t="shared" si="10"/>
        <v>107070.70707070707</v>
      </c>
      <c r="Q47" s="23">
        <v>32.4</v>
      </c>
      <c r="R47" s="12">
        <f t="shared" si="11"/>
        <v>65.454545454545453</v>
      </c>
      <c r="S47" s="9">
        <v>42</v>
      </c>
      <c r="T47" s="12">
        <v>71.795735129068476</v>
      </c>
      <c r="U47" s="12">
        <f t="shared" si="12"/>
        <v>91.167734875722971</v>
      </c>
      <c r="V47" s="23">
        <v>21.48</v>
      </c>
      <c r="W47" s="9">
        <v>11</v>
      </c>
      <c r="X47" s="23">
        <v>20.903333333333336</v>
      </c>
      <c r="Y47" s="12">
        <f t="shared" si="13"/>
        <v>102.7587306649657</v>
      </c>
      <c r="Z47" s="12">
        <f t="shared" si="14"/>
        <v>14.059636363636365</v>
      </c>
      <c r="AA47" s="11">
        <v>38</v>
      </c>
      <c r="AB47" s="11">
        <v>15.008344182566409</v>
      </c>
      <c r="AC47" s="12">
        <f t="shared" si="15"/>
        <v>93.678797558280564</v>
      </c>
    </row>
    <row r="48" spans="1:29">
      <c r="A48" s="1">
        <v>39</v>
      </c>
      <c r="B48" s="1" t="s">
        <v>16</v>
      </c>
      <c r="C48" s="1" t="s">
        <v>5</v>
      </c>
      <c r="D48" s="1" t="s">
        <v>53</v>
      </c>
      <c r="E48" s="3">
        <v>43944</v>
      </c>
      <c r="F48" s="7">
        <f t="shared" si="8"/>
        <v>108.83333333333333</v>
      </c>
      <c r="G48" s="1">
        <v>110</v>
      </c>
      <c r="H48" s="1">
        <v>110</v>
      </c>
      <c r="I48" s="1">
        <v>115</v>
      </c>
      <c r="J48" s="1">
        <v>113</v>
      </c>
      <c r="K48" s="1">
        <v>99</v>
      </c>
      <c r="L48" s="1">
        <v>106</v>
      </c>
      <c r="M48" s="9">
        <v>60</v>
      </c>
      <c r="N48" s="11">
        <f t="shared" si="9"/>
        <v>4.95E-4</v>
      </c>
      <c r="O48" s="9">
        <v>96969.696969696975</v>
      </c>
      <c r="P48" s="9">
        <f t="shared" si="10"/>
        <v>121212.12121212122</v>
      </c>
      <c r="Q48" s="23">
        <v>33.9</v>
      </c>
      <c r="R48" s="12">
        <f t="shared" si="11"/>
        <v>68.484848484848484</v>
      </c>
      <c r="S48" s="9">
        <v>31</v>
      </c>
      <c r="T48" s="12">
        <v>71.795735129068476</v>
      </c>
      <c r="U48" s="12">
        <f t="shared" si="12"/>
        <v>95.388463342191628</v>
      </c>
      <c r="V48" s="23">
        <v>19.98</v>
      </c>
      <c r="W48" s="9">
        <v>51</v>
      </c>
      <c r="X48" s="23">
        <v>20.903333333333336</v>
      </c>
      <c r="Y48" s="12">
        <f t="shared" si="13"/>
        <v>95.582841652049098</v>
      </c>
      <c r="Z48" s="12">
        <f t="shared" si="14"/>
        <v>13.683272727272726</v>
      </c>
      <c r="AA48" s="11">
        <v>40</v>
      </c>
      <c r="AB48" s="11">
        <v>15.008344182566409</v>
      </c>
      <c r="AC48" s="12">
        <f t="shared" si="15"/>
        <v>91.171101627367548</v>
      </c>
    </row>
    <row r="49" spans="1:29">
      <c r="A49" s="1">
        <v>40</v>
      </c>
      <c r="B49" s="1" t="s">
        <v>16</v>
      </c>
      <c r="C49" s="1" t="s">
        <v>40</v>
      </c>
      <c r="D49" s="1" t="s">
        <v>53</v>
      </c>
      <c r="E49" s="3">
        <v>43944</v>
      </c>
      <c r="F49" s="7">
        <f t="shared" si="8"/>
        <v>106.5</v>
      </c>
      <c r="G49" s="1">
        <v>110</v>
      </c>
      <c r="H49" s="1">
        <v>115</v>
      </c>
      <c r="I49" s="1">
        <v>95</v>
      </c>
      <c r="J49" s="1">
        <v>108</v>
      </c>
      <c r="K49" s="1">
        <v>113</v>
      </c>
      <c r="L49" s="1">
        <v>98</v>
      </c>
      <c r="M49" s="9">
        <v>50</v>
      </c>
      <c r="N49" s="11">
        <f t="shared" si="9"/>
        <v>4.95E-4</v>
      </c>
      <c r="O49" s="9">
        <v>103030.30303030302</v>
      </c>
      <c r="P49" s="9">
        <f t="shared" si="10"/>
        <v>101010.10101010102</v>
      </c>
      <c r="Q49" s="23">
        <v>32.1</v>
      </c>
      <c r="R49" s="12">
        <f t="shared" si="11"/>
        <v>64.848484848484858</v>
      </c>
      <c r="S49" s="9">
        <v>46</v>
      </c>
      <c r="T49" s="12">
        <v>71.795735129068476</v>
      </c>
      <c r="U49" s="12">
        <f t="shared" si="12"/>
        <v>90.323589182429259</v>
      </c>
      <c r="V49" s="23">
        <v>20.95</v>
      </c>
      <c r="W49" s="9">
        <v>26</v>
      </c>
      <c r="X49" s="23">
        <v>20.903333333333336</v>
      </c>
      <c r="Y49" s="12">
        <f t="shared" si="13"/>
        <v>100.22324988040184</v>
      </c>
      <c r="Z49" s="12">
        <f t="shared" si="14"/>
        <v>13.585757575757578</v>
      </c>
      <c r="AA49" s="11">
        <v>43</v>
      </c>
      <c r="AB49" s="11">
        <v>15.008344182566409</v>
      </c>
      <c r="AC49" s="12">
        <f t="shared" si="15"/>
        <v>90.521362053641468</v>
      </c>
    </row>
    <row r="50" spans="1:29">
      <c r="A50" s="1">
        <v>41</v>
      </c>
      <c r="B50" s="1" t="s">
        <v>16</v>
      </c>
      <c r="C50" s="1" t="s">
        <v>80</v>
      </c>
      <c r="D50" s="1" t="s">
        <v>53</v>
      </c>
      <c r="E50" s="3">
        <v>43944</v>
      </c>
      <c r="F50" s="7">
        <f t="shared" si="8"/>
        <v>99.833333333333329</v>
      </c>
      <c r="G50" s="1">
        <v>107</v>
      </c>
      <c r="H50" s="1">
        <v>106</v>
      </c>
      <c r="I50" s="1">
        <v>87</v>
      </c>
      <c r="J50" s="1">
        <v>101</v>
      </c>
      <c r="K50" s="1">
        <v>94</v>
      </c>
      <c r="L50" s="1">
        <v>104</v>
      </c>
      <c r="M50" s="9">
        <v>43</v>
      </c>
      <c r="N50" s="11">
        <f t="shared" si="9"/>
        <v>4.95E-4</v>
      </c>
      <c r="O50" s="9">
        <v>96969.696969696975</v>
      </c>
      <c r="P50" s="9">
        <f t="shared" si="10"/>
        <v>86868.686868686869</v>
      </c>
      <c r="Q50" s="23">
        <v>31.65</v>
      </c>
      <c r="R50" s="12">
        <f t="shared" si="11"/>
        <v>63.939393939393938</v>
      </c>
      <c r="S50" s="9">
        <v>48</v>
      </c>
      <c r="T50" s="12">
        <v>71.795735129068476</v>
      </c>
      <c r="U50" s="12">
        <f t="shared" si="12"/>
        <v>89.05737064248865</v>
      </c>
      <c r="V50" s="23">
        <v>20.059999999999999</v>
      </c>
      <c r="W50" s="9">
        <v>49</v>
      </c>
      <c r="X50" s="23">
        <v>20.903333333333336</v>
      </c>
      <c r="Y50" s="12">
        <f t="shared" si="13"/>
        <v>95.965555732737982</v>
      </c>
      <c r="Z50" s="12">
        <f t="shared" si="14"/>
        <v>12.826242424242423</v>
      </c>
      <c r="AA50" s="11">
        <v>48</v>
      </c>
      <c r="AB50" s="11">
        <v>15.008344182566409</v>
      </c>
      <c r="AC50" s="12">
        <f t="shared" si="15"/>
        <v>85.460742825589648</v>
      </c>
    </row>
    <row r="51" spans="1:29">
      <c r="A51" s="1">
        <v>42</v>
      </c>
      <c r="B51" s="1" t="s">
        <v>19</v>
      </c>
      <c r="C51" s="1" t="s">
        <v>81</v>
      </c>
      <c r="D51" s="1" t="s">
        <v>53</v>
      </c>
      <c r="E51" s="3">
        <v>43944</v>
      </c>
      <c r="F51" s="7">
        <f t="shared" si="8"/>
        <v>99.333333333333329</v>
      </c>
      <c r="G51" s="1">
        <v>103</v>
      </c>
      <c r="H51" s="1">
        <v>106</v>
      </c>
      <c r="I51" s="1">
        <v>83</v>
      </c>
      <c r="J51" s="1">
        <v>111</v>
      </c>
      <c r="K51" s="1">
        <v>103</v>
      </c>
      <c r="L51" s="1">
        <v>90</v>
      </c>
      <c r="M51" s="9">
        <v>49</v>
      </c>
      <c r="N51" s="11">
        <f t="shared" si="9"/>
        <v>4.95E-4</v>
      </c>
      <c r="O51" s="9">
        <v>101010.10101010102</v>
      </c>
      <c r="P51" s="9">
        <f t="shared" si="10"/>
        <v>98989.898989898997</v>
      </c>
      <c r="Q51" s="23">
        <v>30.8</v>
      </c>
      <c r="R51" s="12">
        <f t="shared" si="11"/>
        <v>62.222222222222229</v>
      </c>
      <c r="S51" s="9">
        <v>52</v>
      </c>
      <c r="T51" s="12">
        <v>71.795735129068476</v>
      </c>
      <c r="U51" s="12">
        <f t="shared" si="12"/>
        <v>86.665624511489753</v>
      </c>
      <c r="V51" s="23">
        <v>20.51</v>
      </c>
      <c r="W51" s="9">
        <v>38</v>
      </c>
      <c r="X51" s="23">
        <v>20.903333333333336</v>
      </c>
      <c r="Y51" s="12">
        <f t="shared" si="13"/>
        <v>98.118322436612971</v>
      </c>
      <c r="Z51" s="12">
        <f t="shared" si="14"/>
        <v>12.761777777777779</v>
      </c>
      <c r="AA51" s="11">
        <v>50</v>
      </c>
      <c r="AB51" s="11">
        <v>15.008344182566409</v>
      </c>
      <c r="AC51" s="12">
        <f t="shared" si="15"/>
        <v>85.031217451701124</v>
      </c>
    </row>
    <row r="52" spans="1:29">
      <c r="A52" s="1">
        <v>43</v>
      </c>
      <c r="B52" s="1" t="s">
        <v>19</v>
      </c>
      <c r="C52" s="1" t="s">
        <v>82</v>
      </c>
      <c r="D52" s="1" t="s">
        <v>53</v>
      </c>
      <c r="E52" s="3">
        <v>43944</v>
      </c>
      <c r="F52" s="7">
        <f t="shared" si="8"/>
        <v>104.33333333333333</v>
      </c>
      <c r="G52" s="1">
        <v>110</v>
      </c>
      <c r="H52" s="1">
        <v>114</v>
      </c>
      <c r="I52" s="1">
        <v>94</v>
      </c>
      <c r="J52" s="1">
        <v>114</v>
      </c>
      <c r="K52" s="1">
        <v>96</v>
      </c>
      <c r="L52" s="1">
        <v>98</v>
      </c>
      <c r="M52" s="9">
        <v>50</v>
      </c>
      <c r="N52" s="11">
        <f t="shared" si="9"/>
        <v>4.95E-4</v>
      </c>
      <c r="O52" s="9">
        <v>101010.10101010102</v>
      </c>
      <c r="P52" s="9">
        <f t="shared" si="10"/>
        <v>101010.10101010102</v>
      </c>
      <c r="Q52" s="23">
        <v>36.75</v>
      </c>
      <c r="R52" s="12">
        <f t="shared" si="11"/>
        <v>74.242424242424235</v>
      </c>
      <c r="S52" s="9">
        <v>19</v>
      </c>
      <c r="T52" s="12">
        <v>71.795735129068476</v>
      </c>
      <c r="U52" s="12">
        <f t="shared" si="12"/>
        <v>103.40784742848209</v>
      </c>
      <c r="V52" s="23">
        <v>20.66</v>
      </c>
      <c r="W52" s="9">
        <v>34</v>
      </c>
      <c r="X52" s="23">
        <v>20.903333333333336</v>
      </c>
      <c r="Y52" s="12">
        <f t="shared" si="13"/>
        <v>98.835911337904619</v>
      </c>
      <c r="Z52" s="12">
        <f t="shared" si="14"/>
        <v>15.338484848484848</v>
      </c>
      <c r="AA52" s="11">
        <v>23</v>
      </c>
      <c r="AB52" s="11">
        <v>15.008344182566409</v>
      </c>
      <c r="AC52" s="12">
        <f t="shared" si="15"/>
        <v>102.19971411837641</v>
      </c>
    </row>
    <row r="53" spans="1:29">
      <c r="A53" s="1">
        <v>44</v>
      </c>
      <c r="B53" s="1" t="s">
        <v>19</v>
      </c>
      <c r="C53" s="1" t="s">
        <v>83</v>
      </c>
      <c r="D53" s="1" t="s">
        <v>53</v>
      </c>
      <c r="E53" s="3">
        <v>43944</v>
      </c>
      <c r="F53" s="7">
        <f t="shared" si="8"/>
        <v>112.66666666666667</v>
      </c>
      <c r="G53" s="1">
        <v>118</v>
      </c>
      <c r="H53" s="1">
        <v>120</v>
      </c>
      <c r="I53" s="1">
        <v>116</v>
      </c>
      <c r="J53" s="1">
        <v>107</v>
      </c>
      <c r="K53" s="1">
        <v>114</v>
      </c>
      <c r="L53" s="1">
        <v>101</v>
      </c>
      <c r="M53" s="9">
        <v>51</v>
      </c>
      <c r="N53" s="11">
        <f t="shared" si="9"/>
        <v>4.95E-4</v>
      </c>
      <c r="O53" s="9">
        <v>109090.90909090909</v>
      </c>
      <c r="P53" s="9">
        <f t="shared" si="10"/>
        <v>103030.30303030302</v>
      </c>
      <c r="Q53" s="23">
        <v>35.450000000000003</v>
      </c>
      <c r="R53" s="12">
        <f t="shared" si="11"/>
        <v>71.616161616161619</v>
      </c>
      <c r="S53" s="9">
        <v>25</v>
      </c>
      <c r="T53" s="12">
        <v>71.795735129068476</v>
      </c>
      <c r="U53" s="12">
        <f t="shared" si="12"/>
        <v>99.749882757542579</v>
      </c>
      <c r="V53" s="23">
        <v>21.72</v>
      </c>
      <c r="W53" s="9">
        <v>9</v>
      </c>
      <c r="X53" s="23">
        <v>20.903333333333336</v>
      </c>
      <c r="Y53" s="12">
        <f t="shared" si="13"/>
        <v>103.90687290703235</v>
      </c>
      <c r="Z53" s="12">
        <f t="shared" si="14"/>
        <v>15.555030303030303</v>
      </c>
      <c r="AA53" s="11">
        <v>19</v>
      </c>
      <c r="AB53" s="11">
        <v>15.008344182566409</v>
      </c>
      <c r="AC53" s="12">
        <f t="shared" si="15"/>
        <v>103.6425478641336</v>
      </c>
    </row>
    <row r="54" spans="1:29">
      <c r="A54" s="1">
        <v>45</v>
      </c>
      <c r="B54" s="1" t="s">
        <v>16</v>
      </c>
      <c r="C54" s="1" t="s">
        <v>6</v>
      </c>
      <c r="D54" s="1" t="s">
        <v>53</v>
      </c>
      <c r="E54" s="3">
        <v>43944</v>
      </c>
      <c r="F54" s="7">
        <f t="shared" si="8"/>
        <v>104.5</v>
      </c>
      <c r="G54" s="1">
        <v>103</v>
      </c>
      <c r="H54" s="1">
        <v>113</v>
      </c>
      <c r="I54" s="1">
        <v>113</v>
      </c>
      <c r="J54" s="1">
        <v>108</v>
      </c>
      <c r="K54" s="1">
        <v>92</v>
      </c>
      <c r="L54" s="1">
        <v>98</v>
      </c>
      <c r="M54" s="9">
        <v>52</v>
      </c>
      <c r="N54" s="11">
        <f t="shared" si="9"/>
        <v>4.95E-4</v>
      </c>
      <c r="O54" s="9">
        <v>80808.080808080806</v>
      </c>
      <c r="P54" s="9">
        <f t="shared" si="10"/>
        <v>105050.50505050505</v>
      </c>
      <c r="Q54" s="23">
        <v>39.6</v>
      </c>
      <c r="R54" s="12">
        <f t="shared" si="11"/>
        <v>80</v>
      </c>
      <c r="S54" s="9">
        <v>9</v>
      </c>
      <c r="T54" s="12">
        <v>71.795735129068476</v>
      </c>
      <c r="U54" s="12">
        <f t="shared" si="12"/>
        <v>111.42723151477254</v>
      </c>
      <c r="V54" s="23">
        <v>19.73</v>
      </c>
      <c r="W54" s="9">
        <v>52</v>
      </c>
      <c r="X54" s="23">
        <v>20.903333333333336</v>
      </c>
      <c r="Y54" s="12">
        <f t="shared" si="13"/>
        <v>94.386860149896336</v>
      </c>
      <c r="Z54" s="12">
        <f t="shared" si="14"/>
        <v>15.784000000000001</v>
      </c>
      <c r="AA54" s="11">
        <v>16</v>
      </c>
      <c r="AB54" s="11">
        <v>15.008344182566409</v>
      </c>
      <c r="AC54" s="12">
        <f t="shared" si="15"/>
        <v>105.16816384271483</v>
      </c>
    </row>
    <row r="55" spans="1:29">
      <c r="A55" s="1">
        <v>46</v>
      </c>
      <c r="B55" s="1" t="s">
        <v>16</v>
      </c>
      <c r="C55" s="1" t="s">
        <v>22</v>
      </c>
      <c r="D55" s="1" t="s">
        <v>53</v>
      </c>
      <c r="E55" s="3">
        <v>43944</v>
      </c>
      <c r="F55" s="7">
        <f t="shared" si="8"/>
        <v>97.833333333333329</v>
      </c>
      <c r="G55" s="1">
        <v>93</v>
      </c>
      <c r="H55" s="1">
        <v>111</v>
      </c>
      <c r="I55" s="1">
        <v>111</v>
      </c>
      <c r="J55" s="1">
        <v>96</v>
      </c>
      <c r="K55" s="1">
        <v>84</v>
      </c>
      <c r="L55" s="1">
        <v>92</v>
      </c>
      <c r="M55" s="9">
        <v>52</v>
      </c>
      <c r="N55" s="11">
        <f t="shared" si="9"/>
        <v>4.95E-4</v>
      </c>
      <c r="O55" s="9">
        <v>84848.484848484848</v>
      </c>
      <c r="P55" s="9">
        <f t="shared" si="10"/>
        <v>105050.50505050505</v>
      </c>
      <c r="Q55" s="23">
        <v>37.65</v>
      </c>
      <c r="R55" s="12">
        <f t="shared" si="11"/>
        <v>76.060606060606062</v>
      </c>
      <c r="S55" s="9">
        <v>16</v>
      </c>
      <c r="T55" s="12">
        <v>71.795735129068476</v>
      </c>
      <c r="U55" s="12">
        <f t="shared" si="12"/>
        <v>105.94028450836328</v>
      </c>
      <c r="V55" s="23">
        <v>20.78</v>
      </c>
      <c r="W55" s="9">
        <v>30</v>
      </c>
      <c r="X55" s="23">
        <v>20.903333333333336</v>
      </c>
      <c r="Y55" s="12">
        <f t="shared" si="13"/>
        <v>99.409982458937961</v>
      </c>
      <c r="Z55" s="12">
        <f t="shared" si="14"/>
        <v>15.805393939393941</v>
      </c>
      <c r="AA55" s="11">
        <v>15</v>
      </c>
      <c r="AB55" s="11">
        <v>15.008344182566409</v>
      </c>
      <c r="AC55" s="12">
        <f t="shared" si="15"/>
        <v>105.31071080948009</v>
      </c>
    </row>
    <row r="56" spans="1:29">
      <c r="A56" s="1">
        <v>47</v>
      </c>
      <c r="B56" s="1" t="s">
        <v>16</v>
      </c>
      <c r="C56" s="1" t="s">
        <v>84</v>
      </c>
      <c r="D56" s="1" t="s">
        <v>53</v>
      </c>
      <c r="E56" s="3">
        <v>43944</v>
      </c>
      <c r="F56" s="7">
        <f t="shared" si="8"/>
        <v>89.666666666666671</v>
      </c>
      <c r="G56" s="1">
        <v>77</v>
      </c>
      <c r="H56" s="1">
        <v>104</v>
      </c>
      <c r="I56" s="1">
        <v>93</v>
      </c>
      <c r="J56" s="1">
        <v>92</v>
      </c>
      <c r="K56" s="1">
        <v>70</v>
      </c>
      <c r="L56" s="1">
        <v>102</v>
      </c>
      <c r="M56" s="9">
        <v>43</v>
      </c>
      <c r="N56" s="11">
        <f t="shared" si="9"/>
        <v>4.95E-4</v>
      </c>
      <c r="O56" s="9">
        <v>62626.262626262629</v>
      </c>
      <c r="P56" s="9">
        <f t="shared" si="10"/>
        <v>86868.686868686869</v>
      </c>
      <c r="Q56" s="23">
        <v>31.75</v>
      </c>
      <c r="R56" s="12">
        <f t="shared" si="11"/>
        <v>64.141414141414145</v>
      </c>
      <c r="S56" s="9">
        <v>47</v>
      </c>
      <c r="T56" s="12">
        <v>71.795735129068476</v>
      </c>
      <c r="U56" s="12">
        <f t="shared" si="12"/>
        <v>89.338752540253225</v>
      </c>
      <c r="V56" s="23">
        <v>21</v>
      </c>
      <c r="W56" s="9">
        <v>23</v>
      </c>
      <c r="X56" s="23">
        <v>20.903333333333336</v>
      </c>
      <c r="Y56" s="12">
        <f t="shared" si="13"/>
        <v>100.4624461808324</v>
      </c>
      <c r="Z56" s="12">
        <f t="shared" si="14"/>
        <v>13.469696969696971</v>
      </c>
      <c r="AA56" s="11">
        <v>44</v>
      </c>
      <c r="AB56" s="11">
        <v>15.008344182566409</v>
      </c>
      <c r="AC56" s="12">
        <f t="shared" si="15"/>
        <v>89.748054854334157</v>
      </c>
    </row>
    <row r="57" spans="1:29">
      <c r="A57" s="1">
        <v>48</v>
      </c>
      <c r="B57" s="1" t="s">
        <v>19</v>
      </c>
      <c r="C57" s="1" t="s">
        <v>41</v>
      </c>
      <c r="D57" s="1" t="s">
        <v>53</v>
      </c>
      <c r="E57" s="3">
        <v>43944</v>
      </c>
      <c r="F57" s="7">
        <f t="shared" si="8"/>
        <v>90.833333333333329</v>
      </c>
      <c r="G57" s="1">
        <v>115</v>
      </c>
      <c r="H57" s="1">
        <v>67</v>
      </c>
      <c r="I57" s="1">
        <v>93</v>
      </c>
      <c r="J57" s="1">
        <v>98</v>
      </c>
      <c r="K57" s="1">
        <v>67</v>
      </c>
      <c r="L57" s="1">
        <v>105</v>
      </c>
      <c r="M57" s="9">
        <v>45</v>
      </c>
      <c r="N57" s="11">
        <f t="shared" si="9"/>
        <v>4.95E-4</v>
      </c>
      <c r="O57" s="9">
        <v>90909.090909090912</v>
      </c>
      <c r="P57" s="9">
        <f t="shared" si="10"/>
        <v>90909.090909090912</v>
      </c>
      <c r="Q57" s="23">
        <v>32.35</v>
      </c>
      <c r="R57" s="12">
        <f t="shared" si="11"/>
        <v>65.353535353535364</v>
      </c>
      <c r="S57" s="9">
        <v>43</v>
      </c>
      <c r="T57" s="12">
        <v>71.795735129068476</v>
      </c>
      <c r="U57" s="12">
        <f t="shared" si="12"/>
        <v>91.027043926840705</v>
      </c>
      <c r="V57" s="23">
        <v>20.100000000000001</v>
      </c>
      <c r="W57" s="9">
        <v>48</v>
      </c>
      <c r="X57" s="23">
        <v>20.903333333333336</v>
      </c>
      <c r="Y57" s="12">
        <f t="shared" si="13"/>
        <v>96.156912773082439</v>
      </c>
      <c r="Z57" s="12">
        <f t="shared" si="14"/>
        <v>13.13606060606061</v>
      </c>
      <c r="AA57" s="11">
        <v>46</v>
      </c>
      <c r="AB57" s="11">
        <v>15.008344182566409</v>
      </c>
      <c r="AC57" s="12">
        <f t="shared" si="15"/>
        <v>87.52504904118183</v>
      </c>
    </row>
    <row r="58" spans="1:29">
      <c r="A58" s="1">
        <v>49</v>
      </c>
      <c r="B58" s="1" t="s">
        <v>19</v>
      </c>
      <c r="C58" s="1" t="s">
        <v>85</v>
      </c>
      <c r="D58" s="1" t="s">
        <v>53</v>
      </c>
      <c r="E58" s="3">
        <v>43944</v>
      </c>
      <c r="F58" s="7">
        <f t="shared" si="8"/>
        <v>90.833333333333329</v>
      </c>
      <c r="G58" s="1">
        <v>94</v>
      </c>
      <c r="H58" s="1">
        <v>104</v>
      </c>
      <c r="I58" s="1">
        <v>57</v>
      </c>
      <c r="J58" s="1">
        <v>98</v>
      </c>
      <c r="K58" s="1">
        <v>97</v>
      </c>
      <c r="L58" s="1">
        <v>95</v>
      </c>
      <c r="M58" s="9">
        <v>45</v>
      </c>
      <c r="N58" s="11">
        <f t="shared" si="9"/>
        <v>4.95E-4</v>
      </c>
      <c r="O58" s="9">
        <v>94949.494949494954</v>
      </c>
      <c r="P58" s="9">
        <f t="shared" si="10"/>
        <v>90909.090909090912</v>
      </c>
      <c r="Q58" s="23">
        <v>31.6</v>
      </c>
      <c r="R58" s="12">
        <f t="shared" si="11"/>
        <v>63.838383838383848</v>
      </c>
      <c r="S58" s="9">
        <v>49</v>
      </c>
      <c r="T58" s="12">
        <v>71.795735129068476</v>
      </c>
      <c r="U58" s="12">
        <f t="shared" si="12"/>
        <v>88.916679693606369</v>
      </c>
      <c r="V58" s="23">
        <v>20.23</v>
      </c>
      <c r="W58" s="9">
        <v>46</v>
      </c>
      <c r="X58" s="23">
        <v>20.903333333333336</v>
      </c>
      <c r="Y58" s="12">
        <f t="shared" si="13"/>
        <v>96.778823154201874</v>
      </c>
      <c r="Z58" s="12">
        <f t="shared" si="14"/>
        <v>12.914505050505051</v>
      </c>
      <c r="AA58" s="11">
        <v>47</v>
      </c>
      <c r="AB58" s="11">
        <v>15.008344182566409</v>
      </c>
      <c r="AC58" s="12">
        <f t="shared" si="15"/>
        <v>86.048833191781753</v>
      </c>
    </row>
    <row r="59" spans="1:29">
      <c r="A59" s="1">
        <v>50</v>
      </c>
      <c r="B59" s="1" t="s">
        <v>19</v>
      </c>
      <c r="C59" s="1" t="s">
        <v>86</v>
      </c>
      <c r="D59" s="1" t="s">
        <v>53</v>
      </c>
      <c r="E59" s="3">
        <v>43944</v>
      </c>
      <c r="F59" s="7">
        <f t="shared" si="8"/>
        <v>103.16666666666667</v>
      </c>
      <c r="G59" s="1">
        <v>110</v>
      </c>
      <c r="H59" s="1">
        <v>112</v>
      </c>
      <c r="I59" s="1">
        <v>85</v>
      </c>
      <c r="J59" s="1">
        <v>114</v>
      </c>
      <c r="K59" s="1">
        <v>87</v>
      </c>
      <c r="L59" s="1">
        <v>111</v>
      </c>
      <c r="M59" s="9">
        <v>47</v>
      </c>
      <c r="N59" s="11">
        <f t="shared" si="9"/>
        <v>4.95E-4</v>
      </c>
      <c r="O59" s="9">
        <v>92929.292929292933</v>
      </c>
      <c r="P59" s="9">
        <f t="shared" si="10"/>
        <v>94949.494949494954</v>
      </c>
      <c r="Q59" s="23">
        <v>32.6</v>
      </c>
      <c r="R59" s="12">
        <f t="shared" si="11"/>
        <v>65.858585858585869</v>
      </c>
      <c r="S59" s="9">
        <v>38</v>
      </c>
      <c r="T59" s="12">
        <v>71.795735129068476</v>
      </c>
      <c r="U59" s="12">
        <f t="shared" si="12"/>
        <v>91.73049867125215</v>
      </c>
      <c r="V59" s="23">
        <v>21.36</v>
      </c>
      <c r="W59" s="9">
        <v>14</v>
      </c>
      <c r="X59" s="23">
        <v>20.903333333333336</v>
      </c>
      <c r="Y59" s="12">
        <f t="shared" si="13"/>
        <v>102.18465954393237</v>
      </c>
      <c r="Z59" s="12">
        <f t="shared" si="14"/>
        <v>14.067393939393941</v>
      </c>
      <c r="AA59" s="11">
        <v>37</v>
      </c>
      <c r="AB59" s="11">
        <v>15.008344182566409</v>
      </c>
      <c r="AC59" s="12">
        <f t="shared" si="15"/>
        <v>93.730485976824355</v>
      </c>
    </row>
    <row r="60" spans="1:29">
      <c r="A60" s="1">
        <v>51</v>
      </c>
      <c r="B60" s="1" t="s">
        <v>19</v>
      </c>
      <c r="C60" s="1" t="s">
        <v>78</v>
      </c>
      <c r="D60" s="1" t="s">
        <v>53</v>
      </c>
      <c r="E60" s="3">
        <v>43944</v>
      </c>
      <c r="F60" s="7">
        <f t="shared" si="8"/>
        <v>102.33333333333333</v>
      </c>
      <c r="G60" s="1">
        <v>93</v>
      </c>
      <c r="H60" s="1">
        <v>105</v>
      </c>
      <c r="I60" s="1">
        <v>110</v>
      </c>
      <c r="J60" s="1">
        <v>107</v>
      </c>
      <c r="K60" s="1">
        <v>98</v>
      </c>
      <c r="L60" s="1">
        <v>101</v>
      </c>
      <c r="M60" s="9">
        <v>49</v>
      </c>
      <c r="N60" s="11">
        <f t="shared" si="9"/>
        <v>4.95E-4</v>
      </c>
      <c r="O60" s="9">
        <v>101010.10101010102</v>
      </c>
      <c r="P60" s="9">
        <f t="shared" si="10"/>
        <v>98989.898989898997</v>
      </c>
      <c r="Q60" s="23">
        <v>38</v>
      </c>
      <c r="R60" s="12">
        <f t="shared" si="11"/>
        <v>76.767676767676761</v>
      </c>
      <c r="S60" s="9">
        <v>13</v>
      </c>
      <c r="T60" s="12">
        <v>71.795735129068476</v>
      </c>
      <c r="U60" s="12">
        <f t="shared" si="12"/>
        <v>106.9251211505393</v>
      </c>
      <c r="V60" s="23">
        <v>22.21</v>
      </c>
      <c r="W60" s="9">
        <v>4</v>
      </c>
      <c r="X60" s="23">
        <v>20.903333333333336</v>
      </c>
      <c r="Y60" s="12">
        <f t="shared" si="13"/>
        <v>106.2509966512518</v>
      </c>
      <c r="Z60" s="12">
        <f t="shared" si="14"/>
        <v>17.05010101010101</v>
      </c>
      <c r="AA60" s="11">
        <v>8</v>
      </c>
      <c r="AB60" s="11">
        <v>15.008344182566409</v>
      </c>
      <c r="AC60" s="12">
        <f t="shared" si="15"/>
        <v>113.60414448588068</v>
      </c>
    </row>
    <row r="61" spans="1:29">
      <c r="A61" s="1">
        <v>52</v>
      </c>
      <c r="B61" s="1" t="s">
        <v>75</v>
      </c>
      <c r="C61" s="1" t="s">
        <v>4</v>
      </c>
      <c r="D61" s="1" t="s">
        <v>50</v>
      </c>
      <c r="E61" s="3">
        <v>43944</v>
      </c>
      <c r="F61" s="7">
        <f t="shared" si="8"/>
        <v>114.16666666666667</v>
      </c>
      <c r="G61" s="1">
        <v>112</v>
      </c>
      <c r="H61" s="1">
        <v>116</v>
      </c>
      <c r="I61" s="1">
        <v>115</v>
      </c>
      <c r="J61" s="1">
        <v>115</v>
      </c>
      <c r="K61" s="1">
        <v>113</v>
      </c>
      <c r="L61" s="1">
        <v>114</v>
      </c>
      <c r="M61" s="9">
        <v>56</v>
      </c>
      <c r="N61" s="11">
        <f t="shared" si="9"/>
        <v>4.95E-4</v>
      </c>
      <c r="O61" s="9">
        <v>115151.51515151515</v>
      </c>
      <c r="P61" s="9">
        <f t="shared" si="10"/>
        <v>113131.31313131313</v>
      </c>
      <c r="Q61" s="23">
        <v>37.799999999999997</v>
      </c>
      <c r="R61" s="12">
        <f t="shared" si="11"/>
        <v>76.36363636363636</v>
      </c>
      <c r="S61" s="9">
        <v>15</v>
      </c>
      <c r="T61" s="12">
        <v>71.795735129068476</v>
      </c>
      <c r="U61" s="12">
        <f t="shared" si="12"/>
        <v>106.36235735501015</v>
      </c>
      <c r="V61" s="23">
        <v>21.23</v>
      </c>
      <c r="W61" s="9">
        <v>19</v>
      </c>
      <c r="X61" s="23">
        <v>20.903333333333336</v>
      </c>
      <c r="Y61" s="12">
        <f t="shared" si="13"/>
        <v>101.56274916281293</v>
      </c>
      <c r="Z61" s="12">
        <f t="shared" si="14"/>
        <v>16.212</v>
      </c>
      <c r="AA61" s="11">
        <v>13</v>
      </c>
      <c r="AB61" s="11">
        <v>15.008344182566409</v>
      </c>
      <c r="AC61" s="12">
        <f t="shared" si="15"/>
        <v>108.01991080955986</v>
      </c>
    </row>
    <row r="62" spans="1:29">
      <c r="A62" s="1">
        <v>53</v>
      </c>
      <c r="B62" s="1" t="s">
        <v>75</v>
      </c>
      <c r="C62" s="1" t="s">
        <v>20</v>
      </c>
      <c r="D62" s="1" t="s">
        <v>50</v>
      </c>
      <c r="E62" s="3">
        <v>43944</v>
      </c>
      <c r="F62" s="7">
        <f t="shared" si="8"/>
        <v>113.83333333333333</v>
      </c>
      <c r="G62" s="1">
        <v>110</v>
      </c>
      <c r="H62" s="1">
        <v>113</v>
      </c>
      <c r="I62" s="1">
        <v>115</v>
      </c>
      <c r="J62" s="1">
        <v>118</v>
      </c>
      <c r="K62" s="1">
        <v>117</v>
      </c>
      <c r="L62" s="1">
        <v>110</v>
      </c>
      <c r="M62" s="9">
        <v>59</v>
      </c>
      <c r="N62" s="11">
        <f t="shared" si="9"/>
        <v>4.95E-4</v>
      </c>
      <c r="O62" s="9">
        <v>105050.50505050505</v>
      </c>
      <c r="P62" s="9">
        <f t="shared" si="10"/>
        <v>119191.91919191919</v>
      </c>
      <c r="Q62" s="23">
        <v>35.15</v>
      </c>
      <c r="R62" s="12">
        <f t="shared" si="11"/>
        <v>71.01010101010101</v>
      </c>
      <c r="S62" s="9">
        <v>26</v>
      </c>
      <c r="T62" s="12">
        <v>71.795735129068476</v>
      </c>
      <c r="U62" s="12">
        <f t="shared" si="12"/>
        <v>98.905737064248839</v>
      </c>
      <c r="V62" s="23">
        <v>20.95</v>
      </c>
      <c r="W62" s="9">
        <v>25</v>
      </c>
      <c r="X62" s="23">
        <v>20.903333333333336</v>
      </c>
      <c r="Y62" s="12">
        <f t="shared" si="13"/>
        <v>100.22324988040184</v>
      </c>
      <c r="Z62" s="12">
        <f t="shared" si="14"/>
        <v>14.876616161616163</v>
      </c>
      <c r="AA62" s="11">
        <v>27</v>
      </c>
      <c r="AB62" s="11">
        <v>15.008344182566409</v>
      </c>
      <c r="AC62" s="12">
        <f t="shared" si="15"/>
        <v>99.122301438800548</v>
      </c>
    </row>
    <row r="63" spans="1:29">
      <c r="A63" s="1">
        <v>54</v>
      </c>
      <c r="B63" s="1" t="s">
        <v>75</v>
      </c>
      <c r="C63" s="1" t="s">
        <v>3</v>
      </c>
      <c r="D63" s="1" t="s">
        <v>50</v>
      </c>
      <c r="E63" s="3">
        <v>43944</v>
      </c>
      <c r="F63" s="7">
        <f t="shared" si="8"/>
        <v>110.16666666666667</v>
      </c>
      <c r="G63" s="1">
        <v>114</v>
      </c>
      <c r="H63" s="1">
        <v>113</v>
      </c>
      <c r="I63" s="1">
        <v>114</v>
      </c>
      <c r="J63" s="1">
        <v>113</v>
      </c>
      <c r="K63" s="1">
        <v>118</v>
      </c>
      <c r="L63" s="1">
        <v>89</v>
      </c>
      <c r="M63" s="9">
        <v>49</v>
      </c>
      <c r="N63" s="11">
        <f t="shared" si="9"/>
        <v>4.95E-4</v>
      </c>
      <c r="O63" s="9">
        <v>90909.090909090912</v>
      </c>
      <c r="P63" s="9">
        <f t="shared" si="10"/>
        <v>98989.898989898997</v>
      </c>
      <c r="Q63" s="23">
        <v>29.8</v>
      </c>
      <c r="R63" s="12">
        <f t="shared" si="11"/>
        <v>60.202020202020208</v>
      </c>
      <c r="S63" s="9">
        <v>54</v>
      </c>
      <c r="T63" s="12">
        <v>71.795735129068476</v>
      </c>
      <c r="U63" s="12">
        <f t="shared" si="12"/>
        <v>83.851805533843986</v>
      </c>
      <c r="V63" s="23">
        <v>20.54</v>
      </c>
      <c r="W63" s="9">
        <v>36</v>
      </c>
      <c r="X63" s="23">
        <v>20.903333333333336</v>
      </c>
      <c r="Y63" s="12">
        <f t="shared" si="13"/>
        <v>98.261840216871292</v>
      </c>
      <c r="Z63" s="12">
        <f t="shared" si="14"/>
        <v>12.36549494949495</v>
      </c>
      <c r="AA63" s="11">
        <v>54</v>
      </c>
      <c r="AB63" s="11">
        <v>15.008344182566409</v>
      </c>
      <c r="AC63" s="12">
        <f t="shared" si="15"/>
        <v>82.390800737756436</v>
      </c>
    </row>
  </sheetData>
  <autoFilter ref="A9:AC9">
    <sortState ref="A10:AC63">
      <sortCondition ref="A9"/>
    </sortState>
  </autoFilter>
  <conditionalFormatting sqref="R10:R63 U10:U6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:P6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0:Z6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:O6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0:V63 Y10:Y6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0:U6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0:Y6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:AC6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0:V6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56"/>
  <sheetViews>
    <sheetView workbookViewId="0">
      <selection activeCell="D3" sqref="D3:D56"/>
    </sheetView>
  </sheetViews>
  <sheetFormatPr defaultColWidth="8.85546875" defaultRowHeight="15"/>
  <cols>
    <col min="1" max="16384" width="8.85546875" style="16"/>
  </cols>
  <sheetData>
    <row r="2" spans="3:4" ht="20.100000000000001" customHeight="1">
      <c r="C2" s="19" t="s">
        <v>98</v>
      </c>
      <c r="D2" s="19" t="s">
        <v>99</v>
      </c>
    </row>
    <row r="3" spans="3:4">
      <c r="C3" s="19">
        <v>1</v>
      </c>
      <c r="D3" s="20">
        <v>20.25</v>
      </c>
    </row>
    <row r="4" spans="3:4">
      <c r="C4" s="19">
        <v>2</v>
      </c>
      <c r="D4" s="20">
        <v>21</v>
      </c>
    </row>
    <row r="5" spans="3:4">
      <c r="C5" s="19">
        <v>3</v>
      </c>
      <c r="D5" s="20">
        <v>21.23</v>
      </c>
    </row>
    <row r="6" spans="3:4">
      <c r="C6" s="19">
        <v>4</v>
      </c>
      <c r="D6" s="20">
        <v>21.92</v>
      </c>
    </row>
    <row r="7" spans="3:4">
      <c r="C7" s="19">
        <v>5</v>
      </c>
      <c r="D7" s="20">
        <v>20.84</v>
      </c>
    </row>
    <row r="8" spans="3:4">
      <c r="C8" s="19">
        <v>6</v>
      </c>
      <c r="D8" s="20">
        <v>20.329999999999998</v>
      </c>
    </row>
    <row r="9" spans="3:4">
      <c r="C9" s="19">
        <v>7</v>
      </c>
      <c r="D9" s="20">
        <v>20.93</v>
      </c>
    </row>
    <row r="10" spans="3:4">
      <c r="C10" s="19">
        <v>8</v>
      </c>
      <c r="D10" s="20">
        <v>20.37</v>
      </c>
    </row>
    <row r="11" spans="3:4">
      <c r="C11" s="19">
        <v>9</v>
      </c>
      <c r="D11" s="20">
        <v>20.48</v>
      </c>
    </row>
    <row r="12" spans="3:4">
      <c r="C12" s="19">
        <v>10</v>
      </c>
      <c r="D12" s="20">
        <v>20.71</v>
      </c>
    </row>
    <row r="13" spans="3:4">
      <c r="C13" s="19">
        <v>11</v>
      </c>
      <c r="D13" s="20">
        <v>20.38</v>
      </c>
    </row>
    <row r="14" spans="3:4">
      <c r="C14" s="19">
        <v>12</v>
      </c>
      <c r="D14" s="20">
        <v>21.74</v>
      </c>
    </row>
    <row r="15" spans="3:4">
      <c r="C15" s="19">
        <v>13</v>
      </c>
      <c r="D15" s="20">
        <v>20.69</v>
      </c>
    </row>
    <row r="16" spans="3:4">
      <c r="C16" s="19">
        <v>14</v>
      </c>
      <c r="D16" s="20">
        <v>20.58</v>
      </c>
    </row>
    <row r="17" spans="3:4">
      <c r="C17" s="19">
        <v>15</v>
      </c>
      <c r="D17" s="20">
        <v>21.68</v>
      </c>
    </row>
    <row r="18" spans="3:4">
      <c r="C18" s="19">
        <v>16</v>
      </c>
      <c r="D18" s="20">
        <v>21.05</v>
      </c>
    </row>
    <row r="19" spans="3:4">
      <c r="C19" s="19">
        <v>17</v>
      </c>
      <c r="D19" s="20">
        <v>20.350000000000001</v>
      </c>
    </row>
    <row r="20" spans="3:4">
      <c r="C20" s="19">
        <v>18</v>
      </c>
      <c r="D20" s="20">
        <v>20.85</v>
      </c>
    </row>
    <row r="21" spans="3:4">
      <c r="C21" s="19">
        <v>19</v>
      </c>
      <c r="D21" s="20">
        <v>21.38</v>
      </c>
    </row>
    <row r="22" spans="3:4">
      <c r="C22" s="19">
        <v>20</v>
      </c>
      <c r="D22" s="20">
        <v>22.32</v>
      </c>
    </row>
    <row r="23" spans="3:4">
      <c r="C23" s="19">
        <v>21</v>
      </c>
      <c r="D23" s="20">
        <v>20.18</v>
      </c>
    </row>
    <row r="24" spans="3:4">
      <c r="C24" s="19">
        <v>22</v>
      </c>
      <c r="D24" s="20">
        <v>21.32</v>
      </c>
    </row>
    <row r="25" spans="3:4">
      <c r="C25" s="19">
        <v>23</v>
      </c>
      <c r="D25" s="20">
        <v>20.04</v>
      </c>
    </row>
    <row r="26" spans="3:4">
      <c r="C26" s="19">
        <v>24</v>
      </c>
      <c r="D26" s="20">
        <v>21.77</v>
      </c>
    </row>
    <row r="27" spans="3:4">
      <c r="C27" s="19">
        <v>25</v>
      </c>
      <c r="D27" s="20">
        <v>19.34</v>
      </c>
    </row>
    <row r="28" spans="3:4">
      <c r="C28" s="19">
        <v>26</v>
      </c>
      <c r="D28" s="20">
        <v>20.36</v>
      </c>
    </row>
    <row r="29" spans="3:4">
      <c r="C29" s="19">
        <v>27</v>
      </c>
      <c r="D29" s="20">
        <v>21.25</v>
      </c>
    </row>
    <row r="30" spans="3:4">
      <c r="C30" s="19">
        <v>28</v>
      </c>
      <c r="D30" s="20">
        <v>21.32</v>
      </c>
    </row>
    <row r="31" spans="3:4">
      <c r="C31" s="19">
        <v>29</v>
      </c>
      <c r="D31" s="20">
        <v>20.51</v>
      </c>
    </row>
    <row r="32" spans="3:4">
      <c r="C32" s="19">
        <v>30</v>
      </c>
      <c r="D32" s="20">
        <v>22.3</v>
      </c>
    </row>
    <row r="33" spans="3:4">
      <c r="C33" s="19">
        <v>31</v>
      </c>
      <c r="D33" s="20">
        <v>19.37</v>
      </c>
    </row>
    <row r="34" spans="3:4">
      <c r="C34" s="19">
        <v>32</v>
      </c>
      <c r="D34" s="20">
        <v>20.97</v>
      </c>
    </row>
    <row r="35" spans="3:4">
      <c r="C35" s="19">
        <v>33</v>
      </c>
      <c r="D35" s="20">
        <v>21.41</v>
      </c>
    </row>
    <row r="36" spans="3:4">
      <c r="C36" s="19">
        <v>34</v>
      </c>
      <c r="D36" s="20">
        <v>21.11</v>
      </c>
    </row>
    <row r="37" spans="3:4">
      <c r="C37" s="19">
        <v>35</v>
      </c>
      <c r="D37" s="20">
        <v>20.69</v>
      </c>
    </row>
    <row r="38" spans="3:4">
      <c r="C38" s="19">
        <v>36</v>
      </c>
      <c r="D38" s="20">
        <v>22.02</v>
      </c>
    </row>
    <row r="39" spans="3:4">
      <c r="C39" s="19">
        <v>37</v>
      </c>
      <c r="D39" s="20">
        <v>22.25</v>
      </c>
    </row>
    <row r="40" spans="3:4">
      <c r="C40" s="19">
        <v>38</v>
      </c>
      <c r="D40" s="20">
        <v>21.48</v>
      </c>
    </row>
    <row r="41" spans="3:4">
      <c r="C41" s="19">
        <v>39</v>
      </c>
      <c r="D41" s="20">
        <v>19.98</v>
      </c>
    </row>
    <row r="42" spans="3:4">
      <c r="C42" s="19">
        <v>40</v>
      </c>
      <c r="D42" s="20">
        <v>20.95</v>
      </c>
    </row>
    <row r="43" spans="3:4">
      <c r="C43" s="19">
        <v>41</v>
      </c>
      <c r="D43" s="20">
        <v>20.059999999999999</v>
      </c>
    </row>
    <row r="44" spans="3:4">
      <c r="C44" s="19">
        <v>42</v>
      </c>
      <c r="D44" s="20">
        <v>20.51</v>
      </c>
    </row>
    <row r="45" spans="3:4">
      <c r="C45" s="19">
        <v>43</v>
      </c>
      <c r="D45" s="20">
        <v>20.66</v>
      </c>
    </row>
    <row r="46" spans="3:4">
      <c r="C46" s="19">
        <v>44</v>
      </c>
      <c r="D46" s="20">
        <v>21.72</v>
      </c>
    </row>
    <row r="47" spans="3:4">
      <c r="C47" s="19">
        <v>45</v>
      </c>
      <c r="D47" s="20">
        <v>19.73</v>
      </c>
    </row>
    <row r="48" spans="3:4">
      <c r="C48" s="19">
        <v>46</v>
      </c>
      <c r="D48" s="20">
        <v>20.78</v>
      </c>
    </row>
    <row r="49" spans="3:4">
      <c r="C49" s="19">
        <v>47</v>
      </c>
      <c r="D49" s="20">
        <v>21</v>
      </c>
    </row>
    <row r="50" spans="3:4">
      <c r="C50" s="19">
        <v>48</v>
      </c>
      <c r="D50" s="20">
        <v>20.100000000000001</v>
      </c>
    </row>
    <row r="51" spans="3:4">
      <c r="C51" s="19">
        <v>49</v>
      </c>
      <c r="D51" s="20">
        <v>20.23</v>
      </c>
    </row>
    <row r="52" spans="3:4">
      <c r="C52" s="19">
        <v>50</v>
      </c>
      <c r="D52" s="20">
        <v>21.36</v>
      </c>
    </row>
    <row r="53" spans="3:4">
      <c r="C53" s="19">
        <v>51</v>
      </c>
      <c r="D53" s="20">
        <v>22.21</v>
      </c>
    </row>
    <row r="54" spans="3:4">
      <c r="C54" s="19">
        <v>52</v>
      </c>
      <c r="D54" s="20">
        <v>21.23</v>
      </c>
    </row>
    <row r="55" spans="3:4">
      <c r="C55" s="19">
        <v>53</v>
      </c>
      <c r="D55" s="20">
        <v>20.95</v>
      </c>
    </row>
    <row r="56" spans="3:4">
      <c r="C56" s="19">
        <v>54</v>
      </c>
      <c r="D56" s="20">
        <v>20.54</v>
      </c>
    </row>
  </sheetData>
  <pageMargins left="0.75" right="0.75" top="1" bottom="1" header="0.51180555555555596" footer="0.5118055555555559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abSelected="1" workbookViewId="0">
      <selection activeCell="A40" sqref="A40:XFD40"/>
    </sheetView>
  </sheetViews>
  <sheetFormatPr defaultRowHeight="15"/>
  <cols>
    <col min="2" max="2" width="20.140625" customWidth="1"/>
    <col min="3" max="3" width="25.28515625" customWidth="1"/>
    <col min="4" max="4" width="12.42578125" customWidth="1"/>
    <col min="5" max="5" width="9.28515625" customWidth="1"/>
    <col min="6" max="12" width="8.7109375" customWidth="1"/>
    <col min="18" max="18" width="8.7109375" customWidth="1"/>
    <col min="19" max="24" width="8.7109375" style="33"/>
  </cols>
  <sheetData>
    <row r="1" spans="1:25" s="24" customFormat="1" ht="105">
      <c r="A1" s="8" t="s">
        <v>73</v>
      </c>
      <c r="B1" s="8" t="s">
        <v>74</v>
      </c>
      <c r="C1" s="8" t="s">
        <v>13</v>
      </c>
      <c r="D1" s="8" t="s">
        <v>43</v>
      </c>
      <c r="E1" s="8" t="s">
        <v>68</v>
      </c>
      <c r="F1" s="8" t="s">
        <v>117</v>
      </c>
      <c r="G1" s="8" t="s">
        <v>118</v>
      </c>
      <c r="H1" s="8" t="s">
        <v>119</v>
      </c>
      <c r="I1" s="8" t="s">
        <v>97</v>
      </c>
      <c r="J1" s="8" t="s">
        <v>114</v>
      </c>
      <c r="K1" s="8" t="s">
        <v>115</v>
      </c>
      <c r="L1" s="8" t="s">
        <v>116</v>
      </c>
      <c r="M1" s="8" t="s">
        <v>135</v>
      </c>
      <c r="N1" s="8" t="s">
        <v>134</v>
      </c>
      <c r="O1" s="8" t="s">
        <v>121</v>
      </c>
      <c r="P1" s="8" t="s">
        <v>120</v>
      </c>
      <c r="Q1" s="8" t="s">
        <v>123</v>
      </c>
      <c r="R1" s="8" t="s">
        <v>122</v>
      </c>
      <c r="S1" s="8" t="s">
        <v>124</v>
      </c>
      <c r="T1" s="8" t="s">
        <v>125</v>
      </c>
      <c r="U1" s="8" t="s">
        <v>126</v>
      </c>
      <c r="V1" s="8" t="s">
        <v>127</v>
      </c>
      <c r="W1" s="8" t="s">
        <v>128</v>
      </c>
      <c r="X1" s="8" t="s">
        <v>70</v>
      </c>
      <c r="Y1" s="8" t="s">
        <v>133</v>
      </c>
    </row>
    <row r="2" spans="1:25">
      <c r="A2" s="34">
        <v>1</v>
      </c>
      <c r="B2" s="34" t="s">
        <v>17</v>
      </c>
      <c r="C2" s="34" t="s">
        <v>88</v>
      </c>
      <c r="D2" s="38">
        <v>110.66666666666667</v>
      </c>
      <c r="E2" s="35">
        <v>98989.898989898997</v>
      </c>
      <c r="F2" s="36">
        <v>75.25252525252526</v>
      </c>
      <c r="G2" s="36">
        <v>18.09</v>
      </c>
      <c r="H2" s="36">
        <v>13.61318181818182</v>
      </c>
      <c r="I2" s="35">
        <v>107070.70707070707</v>
      </c>
      <c r="J2" s="36">
        <v>92.929292929292927</v>
      </c>
      <c r="K2" s="36">
        <v>20.25</v>
      </c>
      <c r="L2" s="36">
        <v>18.818181818181817</v>
      </c>
      <c r="M2" s="37">
        <v>645</v>
      </c>
      <c r="N2" s="37">
        <v>685</v>
      </c>
      <c r="O2" s="38">
        <f t="shared" ref="O2:O33" si="0">(N2-M2)/1000</f>
        <v>0.04</v>
      </c>
      <c r="P2" s="34">
        <f t="shared" ref="P2:P33" si="1">2.7*200/10000</f>
        <v>5.3999999999999999E-2</v>
      </c>
      <c r="Q2" s="34"/>
      <c r="R2" s="34">
        <f t="shared" ref="R2:R33" si="2">P2-Q2</f>
        <v>5.3999999999999999E-2</v>
      </c>
      <c r="S2" s="34">
        <v>3</v>
      </c>
      <c r="T2" s="34" t="s">
        <v>129</v>
      </c>
      <c r="U2" s="34">
        <v>14320</v>
      </c>
      <c r="V2" s="34">
        <v>10180</v>
      </c>
      <c r="W2" s="34">
        <v>4140</v>
      </c>
      <c r="X2" s="36">
        <f t="shared" ref="X2:X33" si="3">(W2/1000)/R2</f>
        <v>76.666666666666657</v>
      </c>
      <c r="Y2" s="34"/>
    </row>
    <row r="3" spans="1:25">
      <c r="A3" s="34">
        <v>2</v>
      </c>
      <c r="B3" s="34" t="s">
        <v>17</v>
      </c>
      <c r="C3" s="34" t="s">
        <v>89</v>
      </c>
      <c r="D3" s="38">
        <v>113.83333333333333</v>
      </c>
      <c r="E3" s="35">
        <v>96969.696969696975</v>
      </c>
      <c r="F3" s="36">
        <v>70.505050505050505</v>
      </c>
      <c r="G3" s="36">
        <v>19.71</v>
      </c>
      <c r="H3" s="36">
        <v>13.896545454545455</v>
      </c>
      <c r="I3" s="35">
        <v>119191.91919191919</v>
      </c>
      <c r="J3" s="36">
        <v>81.818181818181827</v>
      </c>
      <c r="K3" s="36">
        <v>21</v>
      </c>
      <c r="L3" s="36">
        <v>17.181818181818183</v>
      </c>
      <c r="M3" s="37">
        <v>730</v>
      </c>
      <c r="N3" s="37">
        <v>777</v>
      </c>
      <c r="O3" s="38">
        <f t="shared" si="0"/>
        <v>4.7E-2</v>
      </c>
      <c r="P3" s="34">
        <f t="shared" si="1"/>
        <v>5.3999999999999999E-2</v>
      </c>
      <c r="Q3" s="34"/>
      <c r="R3" s="34">
        <f t="shared" si="2"/>
        <v>5.3999999999999999E-2</v>
      </c>
      <c r="S3" s="34">
        <v>5</v>
      </c>
      <c r="T3" s="34" t="s">
        <v>130</v>
      </c>
      <c r="U3" s="34">
        <v>14060</v>
      </c>
      <c r="V3" s="34">
        <v>10120</v>
      </c>
      <c r="W3" s="34">
        <v>3940</v>
      </c>
      <c r="X3" s="36">
        <f t="shared" si="3"/>
        <v>72.962962962962962</v>
      </c>
      <c r="Y3" s="34"/>
    </row>
    <row r="4" spans="1:25">
      <c r="A4" s="34">
        <v>3</v>
      </c>
      <c r="B4" s="34" t="s">
        <v>17</v>
      </c>
      <c r="C4" s="34" t="s">
        <v>90</v>
      </c>
      <c r="D4" s="38">
        <v>113.66666666666667</v>
      </c>
      <c r="E4" s="35">
        <v>105050.50505050505</v>
      </c>
      <c r="F4" s="36">
        <v>71.818181818181813</v>
      </c>
      <c r="G4" s="36">
        <v>21.02</v>
      </c>
      <c r="H4" s="36">
        <v>15.096181818181817</v>
      </c>
      <c r="I4" s="35">
        <v>96969.696969696975</v>
      </c>
      <c r="J4" s="36">
        <v>87.070707070707073</v>
      </c>
      <c r="K4" s="36">
        <v>21.23</v>
      </c>
      <c r="L4" s="36">
        <v>18.485111111111113</v>
      </c>
      <c r="M4" s="37">
        <v>825</v>
      </c>
      <c r="N4" s="37">
        <v>871</v>
      </c>
      <c r="O4" s="38">
        <f t="shared" si="0"/>
        <v>4.5999999999999999E-2</v>
      </c>
      <c r="P4" s="34">
        <f t="shared" si="1"/>
        <v>5.3999999999999999E-2</v>
      </c>
      <c r="Q4" s="34"/>
      <c r="R4" s="34">
        <f t="shared" si="2"/>
        <v>5.3999999999999999E-2</v>
      </c>
      <c r="S4" s="34">
        <v>7</v>
      </c>
      <c r="T4" s="34" t="s">
        <v>129</v>
      </c>
      <c r="U4" s="34">
        <v>13980</v>
      </c>
      <c r="V4" s="34">
        <v>10180</v>
      </c>
      <c r="W4" s="34">
        <v>3800</v>
      </c>
      <c r="X4" s="36">
        <f t="shared" si="3"/>
        <v>70.370370370370367</v>
      </c>
      <c r="Y4" s="34"/>
    </row>
    <row r="5" spans="1:25">
      <c r="A5" s="34">
        <v>4</v>
      </c>
      <c r="B5" s="34" t="s">
        <v>17</v>
      </c>
      <c r="C5" s="34" t="s">
        <v>91</v>
      </c>
      <c r="D5" s="38">
        <v>106.5</v>
      </c>
      <c r="E5" s="35">
        <v>101010.10101010102</v>
      </c>
      <c r="F5" s="36">
        <v>63.838383838383848</v>
      </c>
      <c r="G5" s="36">
        <v>20.74</v>
      </c>
      <c r="H5" s="36">
        <v>13.240080808080808</v>
      </c>
      <c r="I5" s="35">
        <v>115151.51515151515</v>
      </c>
      <c r="J5" s="36">
        <v>85.353535353535349</v>
      </c>
      <c r="K5" s="36">
        <v>21.92</v>
      </c>
      <c r="L5" s="36">
        <v>18.70949494949495</v>
      </c>
      <c r="M5" s="37">
        <v>915</v>
      </c>
      <c r="N5" s="37">
        <v>959</v>
      </c>
      <c r="O5" s="38">
        <f t="shared" si="0"/>
        <v>4.3999999999999997E-2</v>
      </c>
      <c r="P5" s="34">
        <f t="shared" si="1"/>
        <v>5.3999999999999999E-2</v>
      </c>
      <c r="Q5" s="34"/>
      <c r="R5" s="34">
        <f t="shared" si="2"/>
        <v>5.3999999999999999E-2</v>
      </c>
      <c r="S5" s="34">
        <v>9</v>
      </c>
      <c r="T5" s="34" t="s">
        <v>130</v>
      </c>
      <c r="U5" s="34">
        <v>14360</v>
      </c>
      <c r="V5" s="34">
        <v>10120</v>
      </c>
      <c r="W5" s="34">
        <v>4240</v>
      </c>
      <c r="X5" s="36">
        <f t="shared" si="3"/>
        <v>78.518518518518519</v>
      </c>
      <c r="Y5" s="34"/>
    </row>
    <row r="6" spans="1:25">
      <c r="A6" s="34">
        <v>5</v>
      </c>
      <c r="B6" s="34" t="s">
        <v>17</v>
      </c>
      <c r="C6" s="34" t="s">
        <v>92</v>
      </c>
      <c r="D6" s="38">
        <v>112</v>
      </c>
      <c r="E6" s="35">
        <v>111111.11111111111</v>
      </c>
      <c r="F6" s="36">
        <v>67.37373737373737</v>
      </c>
      <c r="G6" s="36">
        <v>19.52</v>
      </c>
      <c r="H6" s="36">
        <v>13.151353535353534</v>
      </c>
      <c r="I6" s="35">
        <v>125252.52525252526</v>
      </c>
      <c r="J6" s="36">
        <v>74.74747474747474</v>
      </c>
      <c r="K6" s="36">
        <v>20.84</v>
      </c>
      <c r="L6" s="36">
        <v>15.577373737373737</v>
      </c>
      <c r="M6" s="37">
        <v>8</v>
      </c>
      <c r="N6" s="37">
        <v>57</v>
      </c>
      <c r="O6" s="38">
        <f t="shared" si="0"/>
        <v>4.9000000000000002E-2</v>
      </c>
      <c r="P6" s="34">
        <f t="shared" si="1"/>
        <v>5.3999999999999999E-2</v>
      </c>
      <c r="Q6" s="34"/>
      <c r="R6" s="34">
        <f t="shared" si="2"/>
        <v>5.3999999999999999E-2</v>
      </c>
      <c r="S6" s="34">
        <v>11</v>
      </c>
      <c r="T6" s="34" t="s">
        <v>129</v>
      </c>
      <c r="U6" s="34">
        <v>14470</v>
      </c>
      <c r="V6" s="34">
        <v>10180</v>
      </c>
      <c r="W6" s="34">
        <v>4290</v>
      </c>
      <c r="X6" s="36">
        <f t="shared" si="3"/>
        <v>79.444444444444443</v>
      </c>
      <c r="Y6" s="34"/>
    </row>
    <row r="7" spans="1:25">
      <c r="A7" s="34">
        <v>6</v>
      </c>
      <c r="B7" s="34" t="s">
        <v>17</v>
      </c>
      <c r="C7" s="34" t="s">
        <v>93</v>
      </c>
      <c r="D7" s="38">
        <v>107.16666666666667</v>
      </c>
      <c r="E7" s="35">
        <v>101010.10101010102</v>
      </c>
      <c r="F7" s="36">
        <v>63.030303030303031</v>
      </c>
      <c r="G7" s="36">
        <v>20.010000000000002</v>
      </c>
      <c r="H7" s="36">
        <v>12.612363636363636</v>
      </c>
      <c r="I7" s="35">
        <v>119191.91919191919</v>
      </c>
      <c r="J7" s="36">
        <v>76.464646464646478</v>
      </c>
      <c r="K7" s="36">
        <v>20.329999999999998</v>
      </c>
      <c r="L7" s="36">
        <v>15.545262626262627</v>
      </c>
      <c r="M7" s="37">
        <v>107</v>
      </c>
      <c r="N7" s="37">
        <v>153</v>
      </c>
      <c r="O7" s="38">
        <f t="shared" si="0"/>
        <v>4.5999999999999999E-2</v>
      </c>
      <c r="P7" s="34">
        <f t="shared" si="1"/>
        <v>5.3999999999999999E-2</v>
      </c>
      <c r="Q7" s="34"/>
      <c r="R7" s="34">
        <f t="shared" si="2"/>
        <v>5.3999999999999999E-2</v>
      </c>
      <c r="S7" s="34">
        <v>13</v>
      </c>
      <c r="T7" s="34" t="s">
        <v>130</v>
      </c>
      <c r="U7" s="34">
        <v>14340</v>
      </c>
      <c r="V7" s="34">
        <v>10120</v>
      </c>
      <c r="W7" s="40">
        <v>4220</v>
      </c>
      <c r="X7" s="46">
        <f t="shared" si="3"/>
        <v>78.148148148148138</v>
      </c>
      <c r="Y7" s="40"/>
    </row>
    <row r="8" spans="1:25">
      <c r="A8" s="34">
        <v>7</v>
      </c>
      <c r="B8" s="34" t="s">
        <v>17</v>
      </c>
      <c r="C8" s="34" t="s">
        <v>94</v>
      </c>
      <c r="D8" s="38">
        <v>107.66666666666667</v>
      </c>
      <c r="E8" s="35">
        <v>117171.71717171717</v>
      </c>
      <c r="F8" s="36">
        <v>72.424242424242436</v>
      </c>
      <c r="G8" s="36">
        <v>20.440000000000001</v>
      </c>
      <c r="H8" s="36">
        <v>14.803515151515155</v>
      </c>
      <c r="I8" s="35">
        <v>113131.31313131313</v>
      </c>
      <c r="J8" s="36">
        <v>78.181818181818187</v>
      </c>
      <c r="K8" s="36">
        <v>20.93</v>
      </c>
      <c r="L8" s="36">
        <v>16.363454545454548</v>
      </c>
      <c r="M8" s="37">
        <v>204</v>
      </c>
      <c r="N8" s="37">
        <v>249</v>
      </c>
      <c r="O8" s="38">
        <f t="shared" si="0"/>
        <v>4.4999999999999998E-2</v>
      </c>
      <c r="P8" s="34">
        <f t="shared" si="1"/>
        <v>5.3999999999999999E-2</v>
      </c>
      <c r="Q8" s="34"/>
      <c r="R8" s="34">
        <f t="shared" si="2"/>
        <v>5.3999999999999999E-2</v>
      </c>
      <c r="S8" s="34">
        <v>15</v>
      </c>
      <c r="T8" s="34" t="s">
        <v>129</v>
      </c>
      <c r="U8" s="34">
        <v>14660</v>
      </c>
      <c r="V8" s="34">
        <v>10180</v>
      </c>
      <c r="W8" s="34">
        <v>4480</v>
      </c>
      <c r="X8" s="36">
        <f t="shared" si="3"/>
        <v>82.962962962962976</v>
      </c>
      <c r="Y8" s="34"/>
    </row>
    <row r="9" spans="1:25">
      <c r="A9" s="34">
        <v>8</v>
      </c>
      <c r="B9" s="34" t="s">
        <v>17</v>
      </c>
      <c r="C9" s="34" t="s">
        <v>95</v>
      </c>
      <c r="D9" s="38">
        <v>110.66666666666667</v>
      </c>
      <c r="E9" s="35">
        <v>111111.11111111111</v>
      </c>
      <c r="F9" s="36">
        <v>78.080808080808083</v>
      </c>
      <c r="G9" s="36">
        <v>20.02</v>
      </c>
      <c r="H9" s="36">
        <v>15.631777777777778</v>
      </c>
      <c r="I9" s="35">
        <v>117171.71717171717</v>
      </c>
      <c r="J9" s="36">
        <v>87.979797979797979</v>
      </c>
      <c r="K9" s="36">
        <v>20.37</v>
      </c>
      <c r="L9" s="36">
        <v>17.921484848484848</v>
      </c>
      <c r="M9" s="37">
        <v>299</v>
      </c>
      <c r="N9" s="37">
        <v>332</v>
      </c>
      <c r="O9" s="38">
        <f t="shared" si="0"/>
        <v>3.3000000000000002E-2</v>
      </c>
      <c r="P9" s="34">
        <f t="shared" si="1"/>
        <v>5.3999999999999999E-2</v>
      </c>
      <c r="Q9" s="34"/>
      <c r="R9" s="34">
        <f t="shared" si="2"/>
        <v>5.3999999999999999E-2</v>
      </c>
      <c r="S9" s="34">
        <v>17</v>
      </c>
      <c r="T9" s="34" t="s">
        <v>130</v>
      </c>
      <c r="U9" s="34">
        <v>14720</v>
      </c>
      <c r="V9" s="34">
        <v>10120</v>
      </c>
      <c r="W9" s="34">
        <v>4600</v>
      </c>
      <c r="X9" s="36">
        <f t="shared" si="3"/>
        <v>85.185185185185176</v>
      </c>
      <c r="Y9" s="34"/>
    </row>
    <row r="10" spans="1:25">
      <c r="A10" s="34">
        <v>9</v>
      </c>
      <c r="B10" s="34" t="s">
        <v>17</v>
      </c>
      <c r="C10" s="34" t="s">
        <v>96</v>
      </c>
      <c r="D10" s="38">
        <v>108.66666666666667</v>
      </c>
      <c r="E10" s="35">
        <v>111111.11111111111</v>
      </c>
      <c r="F10" s="36">
        <v>66.464646464646464</v>
      </c>
      <c r="G10" s="36">
        <v>20.43</v>
      </c>
      <c r="H10" s="36">
        <v>13.578727272727271</v>
      </c>
      <c r="I10" s="35">
        <v>111111.11111111111</v>
      </c>
      <c r="J10" s="36">
        <v>82.828282828282823</v>
      </c>
      <c r="K10" s="36">
        <v>20.48</v>
      </c>
      <c r="L10" s="36">
        <v>16.963232323232322</v>
      </c>
      <c r="M10" s="37">
        <v>374</v>
      </c>
      <c r="N10" s="37">
        <v>424</v>
      </c>
      <c r="O10" s="38">
        <f t="shared" si="0"/>
        <v>0.05</v>
      </c>
      <c r="P10" s="34">
        <f t="shared" si="1"/>
        <v>5.3999999999999999E-2</v>
      </c>
      <c r="Q10" s="34"/>
      <c r="R10" s="34">
        <f t="shared" si="2"/>
        <v>5.3999999999999999E-2</v>
      </c>
      <c r="S10" s="34">
        <v>19</v>
      </c>
      <c r="T10" s="34" t="s">
        <v>129</v>
      </c>
      <c r="U10" s="34">
        <v>14220</v>
      </c>
      <c r="V10" s="34">
        <v>10180</v>
      </c>
      <c r="W10" s="34">
        <v>4040</v>
      </c>
      <c r="X10" s="36">
        <f t="shared" si="3"/>
        <v>74.81481481481481</v>
      </c>
      <c r="Y10" s="34"/>
    </row>
    <row r="11" spans="1:25">
      <c r="A11" s="34">
        <v>10</v>
      </c>
      <c r="B11" s="34" t="s">
        <v>21</v>
      </c>
      <c r="C11" s="34" t="s">
        <v>42</v>
      </c>
      <c r="D11" s="38">
        <v>109.66666666666667</v>
      </c>
      <c r="E11" s="35">
        <v>105050.50505050505</v>
      </c>
      <c r="F11" s="36">
        <v>73.737373737373744</v>
      </c>
      <c r="G11" s="36">
        <v>20.51</v>
      </c>
      <c r="H11" s="36">
        <v>15.123535353535356</v>
      </c>
      <c r="I11" s="35">
        <v>111111.11111111111</v>
      </c>
      <c r="J11" s="36">
        <v>88.888888888888886</v>
      </c>
      <c r="K11" s="36">
        <v>20.71</v>
      </c>
      <c r="L11" s="36">
        <v>18.408888888888889</v>
      </c>
      <c r="M11" s="37">
        <v>474</v>
      </c>
      <c r="N11" s="37">
        <v>525</v>
      </c>
      <c r="O11" s="38">
        <f t="shared" si="0"/>
        <v>5.0999999999999997E-2</v>
      </c>
      <c r="P11" s="34">
        <f t="shared" si="1"/>
        <v>5.3999999999999999E-2</v>
      </c>
      <c r="Q11" s="34"/>
      <c r="R11" s="34">
        <f t="shared" si="2"/>
        <v>5.3999999999999999E-2</v>
      </c>
      <c r="S11" s="34">
        <v>21</v>
      </c>
      <c r="T11" s="34" t="s">
        <v>130</v>
      </c>
      <c r="U11" s="34">
        <v>14330</v>
      </c>
      <c r="V11" s="34">
        <v>10120</v>
      </c>
      <c r="W11" s="34">
        <v>4210</v>
      </c>
      <c r="X11" s="36">
        <f t="shared" si="3"/>
        <v>77.962962962962962</v>
      </c>
      <c r="Y11" s="34"/>
    </row>
    <row r="12" spans="1:25">
      <c r="A12" s="34">
        <v>11</v>
      </c>
      <c r="B12" s="34" t="s">
        <v>21</v>
      </c>
      <c r="C12" s="34" t="s">
        <v>8</v>
      </c>
      <c r="D12" s="38">
        <v>109.5</v>
      </c>
      <c r="E12" s="35">
        <v>105050.50505050505</v>
      </c>
      <c r="F12" s="36">
        <v>57.878787878787875</v>
      </c>
      <c r="G12" s="36">
        <v>20.51</v>
      </c>
      <c r="H12" s="36">
        <v>11.870939393939393</v>
      </c>
      <c r="I12" s="35">
        <v>96969.696969696975</v>
      </c>
      <c r="J12" s="36">
        <v>70.707070707070713</v>
      </c>
      <c r="K12" s="36">
        <v>20.38</v>
      </c>
      <c r="L12" s="36">
        <v>14.410101010101011</v>
      </c>
      <c r="M12" s="37">
        <v>574</v>
      </c>
      <c r="N12" s="37">
        <v>602</v>
      </c>
      <c r="O12" s="38">
        <f t="shared" si="0"/>
        <v>2.8000000000000001E-2</v>
      </c>
      <c r="P12" s="34">
        <f t="shared" si="1"/>
        <v>5.3999999999999999E-2</v>
      </c>
      <c r="Q12" s="34"/>
      <c r="R12" s="34">
        <f t="shared" si="2"/>
        <v>5.3999999999999999E-2</v>
      </c>
      <c r="S12" s="34">
        <v>23</v>
      </c>
      <c r="T12" s="34" t="s">
        <v>129</v>
      </c>
      <c r="U12" s="34">
        <v>14760</v>
      </c>
      <c r="V12" s="34">
        <v>10180</v>
      </c>
      <c r="W12" s="34">
        <v>4580</v>
      </c>
      <c r="X12" s="36">
        <f t="shared" si="3"/>
        <v>84.814814814814824</v>
      </c>
      <c r="Y12" s="34"/>
    </row>
    <row r="13" spans="1:25">
      <c r="A13" s="34">
        <v>12</v>
      </c>
      <c r="B13" s="34" t="s">
        <v>21</v>
      </c>
      <c r="C13" s="34" t="s">
        <v>11</v>
      </c>
      <c r="D13" s="38">
        <v>111.16666666666667</v>
      </c>
      <c r="E13" s="35">
        <v>98989.898989898997</v>
      </c>
      <c r="F13" s="36">
        <v>61.717171717171716</v>
      </c>
      <c r="G13" s="36">
        <v>20.059999999999999</v>
      </c>
      <c r="H13" s="36">
        <v>12.380464646464645</v>
      </c>
      <c r="I13" s="35">
        <v>103030.30303030302</v>
      </c>
      <c r="J13" s="36">
        <v>72.828282828282823</v>
      </c>
      <c r="K13" s="36">
        <v>21.74</v>
      </c>
      <c r="L13" s="36">
        <v>15.832868686868686</v>
      </c>
      <c r="M13" s="37">
        <v>649</v>
      </c>
      <c r="N13" s="37">
        <v>699</v>
      </c>
      <c r="O13" s="38">
        <f t="shared" si="0"/>
        <v>0.05</v>
      </c>
      <c r="P13" s="34">
        <f t="shared" si="1"/>
        <v>5.3999999999999999E-2</v>
      </c>
      <c r="Q13" s="34"/>
      <c r="R13" s="34">
        <f t="shared" si="2"/>
        <v>5.3999999999999999E-2</v>
      </c>
      <c r="S13" s="34">
        <v>25</v>
      </c>
      <c r="T13" s="34" t="s">
        <v>130</v>
      </c>
      <c r="U13" s="34">
        <v>14320</v>
      </c>
      <c r="V13" s="34">
        <v>10120</v>
      </c>
      <c r="W13" s="34">
        <v>4200</v>
      </c>
      <c r="X13" s="36">
        <f t="shared" si="3"/>
        <v>77.777777777777786</v>
      </c>
      <c r="Y13" s="34"/>
    </row>
    <row r="14" spans="1:25">
      <c r="A14" s="34">
        <v>13</v>
      </c>
      <c r="B14" s="34" t="s">
        <v>21</v>
      </c>
      <c r="C14" s="34" t="s">
        <v>7</v>
      </c>
      <c r="D14" s="38">
        <v>105.16666666666667</v>
      </c>
      <c r="E14" s="35">
        <v>96969.696969696975</v>
      </c>
      <c r="F14" s="36">
        <v>68.181818181818173</v>
      </c>
      <c r="G14" s="36">
        <v>19.399999999999999</v>
      </c>
      <c r="H14" s="36">
        <v>13.227272727272725</v>
      </c>
      <c r="I14" s="35">
        <v>109090.90909090909</v>
      </c>
      <c r="J14" s="36">
        <v>82.62626262626263</v>
      </c>
      <c r="K14" s="36">
        <v>20.69</v>
      </c>
      <c r="L14" s="36">
        <v>17.095373737373738</v>
      </c>
      <c r="M14" s="37">
        <v>753</v>
      </c>
      <c r="N14" s="37">
        <v>799</v>
      </c>
      <c r="O14" s="38">
        <f t="shared" si="0"/>
        <v>4.5999999999999999E-2</v>
      </c>
      <c r="P14" s="34">
        <f t="shared" si="1"/>
        <v>5.3999999999999999E-2</v>
      </c>
      <c r="Q14" s="34"/>
      <c r="R14" s="34">
        <f t="shared" si="2"/>
        <v>5.3999999999999999E-2</v>
      </c>
      <c r="S14" s="34">
        <v>27</v>
      </c>
      <c r="T14" s="34" t="s">
        <v>129</v>
      </c>
      <c r="U14" s="34">
        <v>15060</v>
      </c>
      <c r="V14" s="34">
        <v>10180</v>
      </c>
      <c r="W14" s="34">
        <v>4880</v>
      </c>
      <c r="X14" s="36">
        <f t="shared" si="3"/>
        <v>90.370370370370367</v>
      </c>
      <c r="Y14" s="34"/>
    </row>
    <row r="15" spans="1:25">
      <c r="A15" s="34">
        <v>14</v>
      </c>
      <c r="B15" s="34" t="s">
        <v>21</v>
      </c>
      <c r="C15" s="34" t="s">
        <v>1</v>
      </c>
      <c r="D15" s="38">
        <v>105.33333333333333</v>
      </c>
      <c r="E15" s="35">
        <v>92929.292929292933</v>
      </c>
      <c r="F15" s="36">
        <v>57.171717171717177</v>
      </c>
      <c r="G15" s="36">
        <v>20.38</v>
      </c>
      <c r="H15" s="36">
        <v>11.651595959595959</v>
      </c>
      <c r="I15" s="35">
        <v>92929.292929292933</v>
      </c>
      <c r="J15" s="36">
        <v>68.484848484848484</v>
      </c>
      <c r="K15" s="36">
        <v>20.58</v>
      </c>
      <c r="L15" s="36">
        <v>14.094181818181816</v>
      </c>
      <c r="M15" s="37">
        <v>852</v>
      </c>
      <c r="N15" s="37">
        <v>903</v>
      </c>
      <c r="O15" s="38">
        <f t="shared" si="0"/>
        <v>5.0999999999999997E-2</v>
      </c>
      <c r="P15" s="34">
        <f t="shared" si="1"/>
        <v>5.3999999999999999E-2</v>
      </c>
      <c r="Q15" s="34"/>
      <c r="R15" s="34">
        <f t="shared" si="2"/>
        <v>5.3999999999999999E-2</v>
      </c>
      <c r="S15" s="34">
        <v>29</v>
      </c>
      <c r="T15" s="34" t="s">
        <v>130</v>
      </c>
      <c r="U15" s="34">
        <v>14190</v>
      </c>
      <c r="V15" s="34">
        <v>10120</v>
      </c>
      <c r="W15" s="34">
        <v>4070</v>
      </c>
      <c r="X15" s="36">
        <f t="shared" si="3"/>
        <v>75.370370370370381</v>
      </c>
      <c r="Y15" s="34"/>
    </row>
    <row r="16" spans="1:25">
      <c r="A16" s="34">
        <v>15</v>
      </c>
      <c r="B16" s="34" t="s">
        <v>21</v>
      </c>
      <c r="C16" s="34" t="s">
        <v>10</v>
      </c>
      <c r="D16" s="38">
        <v>114.5</v>
      </c>
      <c r="E16" s="35">
        <v>101010.10101010102</v>
      </c>
      <c r="F16" s="36">
        <v>58.787878787878789</v>
      </c>
      <c r="G16" s="36">
        <v>20.13</v>
      </c>
      <c r="H16" s="36">
        <v>11.833999999999998</v>
      </c>
      <c r="I16" s="35">
        <v>117171.71717171717</v>
      </c>
      <c r="J16" s="36">
        <v>70.909090909090907</v>
      </c>
      <c r="K16" s="36">
        <v>21.68</v>
      </c>
      <c r="L16" s="36">
        <v>15.373090909090909</v>
      </c>
      <c r="M16" s="37">
        <v>956</v>
      </c>
      <c r="N16" s="37">
        <v>1009</v>
      </c>
      <c r="O16" s="38">
        <f t="shared" si="0"/>
        <v>5.2999999999999999E-2</v>
      </c>
      <c r="P16" s="34">
        <f t="shared" si="1"/>
        <v>5.3999999999999999E-2</v>
      </c>
      <c r="Q16" s="34"/>
      <c r="R16" s="34">
        <f t="shared" si="2"/>
        <v>5.3999999999999999E-2</v>
      </c>
      <c r="S16" s="34">
        <v>31</v>
      </c>
      <c r="T16" s="34" t="s">
        <v>129</v>
      </c>
      <c r="U16" s="34">
        <v>14340</v>
      </c>
      <c r="V16" s="34">
        <v>10180</v>
      </c>
      <c r="W16" s="34">
        <v>4160</v>
      </c>
      <c r="X16" s="36">
        <f t="shared" si="3"/>
        <v>77.037037037037038</v>
      </c>
      <c r="Y16" s="34"/>
    </row>
    <row r="17" spans="1:25">
      <c r="A17" s="34">
        <v>16</v>
      </c>
      <c r="B17" s="34" t="s">
        <v>21</v>
      </c>
      <c r="C17" s="34" t="s">
        <v>0</v>
      </c>
      <c r="D17" s="38">
        <v>111.16666666666667</v>
      </c>
      <c r="E17" s="35">
        <v>92929.292929292933</v>
      </c>
      <c r="F17" s="36">
        <v>63.131313131313128</v>
      </c>
      <c r="G17" s="36">
        <v>19.7</v>
      </c>
      <c r="H17" s="36">
        <v>12.436868686868685</v>
      </c>
      <c r="I17" s="35">
        <v>101010.10101010102</v>
      </c>
      <c r="J17" s="36">
        <v>74.848484848484844</v>
      </c>
      <c r="K17" s="36">
        <v>21.05</v>
      </c>
      <c r="L17" s="36">
        <v>15.755606060606061</v>
      </c>
      <c r="M17" s="37">
        <v>64</v>
      </c>
      <c r="N17" s="37">
        <v>114</v>
      </c>
      <c r="O17" s="38">
        <f t="shared" si="0"/>
        <v>0.05</v>
      </c>
      <c r="P17" s="34">
        <f t="shared" si="1"/>
        <v>5.3999999999999999E-2</v>
      </c>
      <c r="Q17" s="34"/>
      <c r="R17" s="34">
        <f t="shared" si="2"/>
        <v>5.3999999999999999E-2</v>
      </c>
      <c r="S17" s="34">
        <v>33</v>
      </c>
      <c r="T17" s="34" t="s">
        <v>130</v>
      </c>
      <c r="U17" s="34">
        <v>14560</v>
      </c>
      <c r="V17" s="34">
        <v>10120</v>
      </c>
      <c r="W17" s="34">
        <v>4440</v>
      </c>
      <c r="X17" s="36">
        <f t="shared" si="3"/>
        <v>82.222222222222229</v>
      </c>
      <c r="Y17" s="34"/>
    </row>
    <row r="18" spans="1:25">
      <c r="A18" s="34">
        <v>17</v>
      </c>
      <c r="B18" s="39" t="s">
        <v>21</v>
      </c>
      <c r="C18" s="39" t="s">
        <v>9</v>
      </c>
      <c r="D18" s="43">
        <v>111</v>
      </c>
      <c r="E18" s="41">
        <v>105050.50505050505</v>
      </c>
      <c r="F18" s="42">
        <v>63.838383838383848</v>
      </c>
      <c r="G18" s="42">
        <v>19.920000000000002</v>
      </c>
      <c r="H18" s="42">
        <v>12.716606060606063</v>
      </c>
      <c r="I18" s="41">
        <v>94949.494949494954</v>
      </c>
      <c r="J18" s="42">
        <v>61.01010101010101</v>
      </c>
      <c r="K18" s="42">
        <v>20.350000000000001</v>
      </c>
      <c r="L18" s="42">
        <v>12.415555555555557</v>
      </c>
      <c r="M18" s="45">
        <v>168</v>
      </c>
      <c r="N18" s="45">
        <v>218</v>
      </c>
      <c r="O18" s="43">
        <f t="shared" si="0"/>
        <v>0.05</v>
      </c>
      <c r="P18" s="39">
        <f t="shared" si="1"/>
        <v>5.3999999999999999E-2</v>
      </c>
      <c r="Q18" s="39"/>
      <c r="R18" s="39">
        <f t="shared" si="2"/>
        <v>5.3999999999999999E-2</v>
      </c>
      <c r="S18" s="39">
        <v>35</v>
      </c>
      <c r="T18" s="39" t="s">
        <v>129</v>
      </c>
      <c r="U18" s="39">
        <v>14260</v>
      </c>
      <c r="V18" s="39">
        <v>10180</v>
      </c>
      <c r="W18" s="39">
        <v>4080</v>
      </c>
      <c r="X18" s="42">
        <f t="shared" si="3"/>
        <v>75.555555555555557</v>
      </c>
      <c r="Y18" s="39">
        <v>3980</v>
      </c>
    </row>
    <row r="19" spans="1:25">
      <c r="A19" s="34">
        <v>18</v>
      </c>
      <c r="B19" s="34" t="s">
        <v>16</v>
      </c>
      <c r="C19" s="34" t="s">
        <v>22</v>
      </c>
      <c r="D19" s="38">
        <v>114.5</v>
      </c>
      <c r="E19" s="35">
        <v>96969.696969696975</v>
      </c>
      <c r="F19" s="36">
        <v>63.131313131313128</v>
      </c>
      <c r="G19" s="36">
        <v>19.88</v>
      </c>
      <c r="H19" s="36">
        <v>12.550505050505048</v>
      </c>
      <c r="I19" s="35">
        <v>121212.12121212122</v>
      </c>
      <c r="J19" s="36">
        <v>78.181818181818187</v>
      </c>
      <c r="K19" s="36">
        <v>20.85</v>
      </c>
      <c r="L19" s="36">
        <v>16.300909090909091</v>
      </c>
      <c r="M19" s="37">
        <v>271</v>
      </c>
      <c r="N19" s="37">
        <v>299</v>
      </c>
      <c r="O19" s="38">
        <f t="shared" si="0"/>
        <v>2.8000000000000001E-2</v>
      </c>
      <c r="P19" s="34">
        <f t="shared" si="1"/>
        <v>5.3999999999999999E-2</v>
      </c>
      <c r="Q19" s="34">
        <f>38*2.7/10000</f>
        <v>1.026E-2</v>
      </c>
      <c r="R19" s="34">
        <f t="shared" si="2"/>
        <v>4.3740000000000001E-2</v>
      </c>
      <c r="S19" s="34">
        <v>37</v>
      </c>
      <c r="T19" s="34" t="s">
        <v>130</v>
      </c>
      <c r="U19" s="34">
        <v>13680</v>
      </c>
      <c r="V19" s="34">
        <v>10120</v>
      </c>
      <c r="W19" s="34">
        <v>3560</v>
      </c>
      <c r="X19" s="36">
        <f t="shared" si="3"/>
        <v>81.390032007315952</v>
      </c>
      <c r="Y19" s="34"/>
    </row>
    <row r="20" spans="1:25">
      <c r="A20" s="34">
        <v>19</v>
      </c>
      <c r="B20" s="34" t="s">
        <v>12</v>
      </c>
      <c r="C20" s="34" t="s">
        <v>23</v>
      </c>
      <c r="D20" s="38">
        <v>111</v>
      </c>
      <c r="E20" s="35">
        <v>94949.494949494954</v>
      </c>
      <c r="F20" s="36">
        <v>60.505050505050505</v>
      </c>
      <c r="G20" s="36">
        <v>20.350000000000001</v>
      </c>
      <c r="H20" s="36">
        <v>12.312777777777779</v>
      </c>
      <c r="I20" s="35">
        <v>96969.696969696975</v>
      </c>
      <c r="J20" s="36">
        <v>63.63636363636364</v>
      </c>
      <c r="K20" s="36">
        <v>21.38</v>
      </c>
      <c r="L20" s="36">
        <v>13.605454545454545</v>
      </c>
      <c r="M20" s="37">
        <v>352</v>
      </c>
      <c r="N20" s="37">
        <v>409</v>
      </c>
      <c r="O20" s="38">
        <f t="shared" si="0"/>
        <v>5.7000000000000002E-2</v>
      </c>
      <c r="P20" s="34">
        <f t="shared" si="1"/>
        <v>5.3999999999999999E-2</v>
      </c>
      <c r="Q20" s="34"/>
      <c r="R20" s="34">
        <f t="shared" si="2"/>
        <v>5.3999999999999999E-2</v>
      </c>
      <c r="S20" s="34">
        <v>39</v>
      </c>
      <c r="T20" s="34" t="s">
        <v>129</v>
      </c>
      <c r="U20" s="34">
        <v>14680</v>
      </c>
      <c r="V20" s="34">
        <v>10180</v>
      </c>
      <c r="W20" s="34">
        <v>4500</v>
      </c>
      <c r="X20" s="36">
        <f t="shared" si="3"/>
        <v>83.333333333333329</v>
      </c>
      <c r="Y20" s="34"/>
    </row>
    <row r="21" spans="1:25">
      <c r="A21" s="34">
        <v>20</v>
      </c>
      <c r="B21" s="34" t="s">
        <v>12</v>
      </c>
      <c r="C21" s="34" t="s">
        <v>24</v>
      </c>
      <c r="D21" s="38">
        <v>113.66666666666667</v>
      </c>
      <c r="E21" s="35">
        <v>98989.898989898997</v>
      </c>
      <c r="F21" s="36">
        <v>57.676767676767682</v>
      </c>
      <c r="G21" s="36">
        <v>20.190000000000001</v>
      </c>
      <c r="H21" s="36">
        <v>11.644939393939396</v>
      </c>
      <c r="I21" s="35">
        <v>111111.11111111111</v>
      </c>
      <c r="J21" s="36">
        <v>66.969696969696955</v>
      </c>
      <c r="K21" s="36">
        <v>22.32</v>
      </c>
      <c r="L21" s="36">
        <v>14.947636363636361</v>
      </c>
      <c r="M21" s="37">
        <v>511</v>
      </c>
      <c r="N21" s="37">
        <v>558</v>
      </c>
      <c r="O21" s="38">
        <f t="shared" si="0"/>
        <v>4.7E-2</v>
      </c>
      <c r="P21" s="34">
        <f t="shared" si="1"/>
        <v>5.3999999999999999E-2</v>
      </c>
      <c r="Q21" s="34"/>
      <c r="R21" s="34">
        <f t="shared" si="2"/>
        <v>5.3999999999999999E-2</v>
      </c>
      <c r="S21" s="34">
        <v>41</v>
      </c>
      <c r="T21" s="34" t="s">
        <v>130</v>
      </c>
      <c r="U21" s="34">
        <v>14100</v>
      </c>
      <c r="V21" s="34">
        <v>10120</v>
      </c>
      <c r="W21" s="34">
        <v>3980</v>
      </c>
      <c r="X21" s="36">
        <f t="shared" si="3"/>
        <v>73.703703703703709</v>
      </c>
      <c r="Y21" s="34"/>
    </row>
    <row r="22" spans="1:25">
      <c r="A22" s="34">
        <v>21</v>
      </c>
      <c r="B22" s="34" t="s">
        <v>12</v>
      </c>
      <c r="C22" s="34" t="s">
        <v>25</v>
      </c>
      <c r="D22" s="38">
        <v>111.33333333333333</v>
      </c>
      <c r="E22" s="35">
        <v>101010.10101010102</v>
      </c>
      <c r="F22" s="36">
        <v>65.656565656565647</v>
      </c>
      <c r="G22" s="36">
        <v>20.67</v>
      </c>
      <c r="H22" s="36">
        <v>13.57121212121212</v>
      </c>
      <c r="I22" s="35">
        <v>107070.70707070707</v>
      </c>
      <c r="J22" s="36">
        <v>67.777777777777771</v>
      </c>
      <c r="K22" s="36">
        <v>20.18</v>
      </c>
      <c r="L22" s="36">
        <v>13.677555555555555</v>
      </c>
      <c r="M22" s="37">
        <v>565</v>
      </c>
      <c r="N22" s="37">
        <v>619</v>
      </c>
      <c r="O22" s="38">
        <f t="shared" si="0"/>
        <v>5.3999999999999999E-2</v>
      </c>
      <c r="P22" s="34">
        <f t="shared" si="1"/>
        <v>5.3999999999999999E-2</v>
      </c>
      <c r="Q22" s="34"/>
      <c r="R22" s="34">
        <f t="shared" si="2"/>
        <v>5.3999999999999999E-2</v>
      </c>
      <c r="S22" s="34">
        <v>43</v>
      </c>
      <c r="T22" s="34" t="s">
        <v>129</v>
      </c>
      <c r="U22" s="34">
        <v>14480</v>
      </c>
      <c r="V22" s="34">
        <v>10180</v>
      </c>
      <c r="W22" s="34">
        <v>4300</v>
      </c>
      <c r="X22" s="36">
        <f t="shared" si="3"/>
        <v>79.629629629629633</v>
      </c>
      <c r="Y22" s="34"/>
    </row>
    <row r="23" spans="1:25">
      <c r="A23" s="34">
        <v>22</v>
      </c>
      <c r="B23" s="34" t="s">
        <v>12</v>
      </c>
      <c r="C23" s="34" t="s">
        <v>26</v>
      </c>
      <c r="D23" s="38">
        <v>115.16666666666667</v>
      </c>
      <c r="E23" s="35">
        <v>98989.898989898997</v>
      </c>
      <c r="F23" s="36">
        <v>62.323232323232325</v>
      </c>
      <c r="G23" s="36">
        <v>20.149999999999999</v>
      </c>
      <c r="H23" s="36">
        <v>12.558131313131312</v>
      </c>
      <c r="I23" s="35">
        <v>113131.31313131313</v>
      </c>
      <c r="J23" s="36">
        <v>65.252525252525245</v>
      </c>
      <c r="K23" s="36">
        <v>21.32</v>
      </c>
      <c r="L23" s="36">
        <v>13.911838383838383</v>
      </c>
      <c r="M23" s="37">
        <v>672</v>
      </c>
      <c r="N23" s="37">
        <v>722</v>
      </c>
      <c r="O23" s="38">
        <f t="shared" si="0"/>
        <v>0.05</v>
      </c>
      <c r="P23" s="34">
        <f t="shared" si="1"/>
        <v>5.3999999999999999E-2</v>
      </c>
      <c r="Q23" s="34"/>
      <c r="R23" s="34">
        <f t="shared" si="2"/>
        <v>5.3999999999999999E-2</v>
      </c>
      <c r="S23" s="34">
        <v>45</v>
      </c>
      <c r="T23" s="34" t="s">
        <v>130</v>
      </c>
      <c r="U23" s="34">
        <v>14480</v>
      </c>
      <c r="V23" s="34">
        <v>10120</v>
      </c>
      <c r="W23" s="34">
        <v>4360</v>
      </c>
      <c r="X23" s="36">
        <f t="shared" si="3"/>
        <v>80.740740740740748</v>
      </c>
      <c r="Y23" s="34"/>
    </row>
    <row r="24" spans="1:25">
      <c r="A24" s="34">
        <v>23</v>
      </c>
      <c r="B24" s="34" t="s">
        <v>12</v>
      </c>
      <c r="C24" s="34" t="s">
        <v>27</v>
      </c>
      <c r="D24" s="38">
        <v>108.16666666666667</v>
      </c>
      <c r="E24" s="35">
        <v>101010.10101010102</v>
      </c>
      <c r="F24" s="36">
        <v>61.616161616161619</v>
      </c>
      <c r="G24" s="36">
        <v>19.739999999999998</v>
      </c>
      <c r="H24" s="36">
        <v>12.163030303030302</v>
      </c>
      <c r="I24" s="35">
        <v>103030.30303030302</v>
      </c>
      <c r="J24" s="36">
        <v>62.222222222222229</v>
      </c>
      <c r="K24" s="36">
        <v>20.04</v>
      </c>
      <c r="L24" s="36">
        <v>12.469333333333333</v>
      </c>
      <c r="M24" s="37">
        <v>722</v>
      </c>
      <c r="N24" s="37">
        <v>817</v>
      </c>
      <c r="O24" s="38">
        <f t="shared" si="0"/>
        <v>9.5000000000000001E-2</v>
      </c>
      <c r="P24" s="34">
        <f t="shared" si="1"/>
        <v>5.3999999999999999E-2</v>
      </c>
      <c r="Q24" s="34"/>
      <c r="R24" s="34">
        <f t="shared" si="2"/>
        <v>5.3999999999999999E-2</v>
      </c>
      <c r="S24" s="34">
        <v>47</v>
      </c>
      <c r="T24" s="34" t="s">
        <v>129</v>
      </c>
      <c r="U24" s="34">
        <v>14220</v>
      </c>
      <c r="V24" s="34">
        <v>10180</v>
      </c>
      <c r="W24" s="34">
        <v>4040</v>
      </c>
      <c r="X24" s="36">
        <f t="shared" si="3"/>
        <v>74.81481481481481</v>
      </c>
      <c r="Y24" s="34"/>
    </row>
    <row r="25" spans="1:25">
      <c r="A25" s="34">
        <v>24</v>
      </c>
      <c r="B25" s="34" t="s">
        <v>12</v>
      </c>
      <c r="C25" s="34" t="s">
        <v>28</v>
      </c>
      <c r="D25" s="38">
        <v>73.666666666666671</v>
      </c>
      <c r="E25" s="35">
        <v>64646.46464646465</v>
      </c>
      <c r="F25" s="36">
        <v>56.060606060606062</v>
      </c>
      <c r="G25" s="36">
        <v>21.13</v>
      </c>
      <c r="H25" s="36">
        <v>11.845606060606061</v>
      </c>
      <c r="I25" s="35">
        <v>88888.888888888891</v>
      </c>
      <c r="J25" s="36">
        <v>65.454545454545453</v>
      </c>
      <c r="K25" s="36">
        <v>21.77</v>
      </c>
      <c r="L25" s="36">
        <v>14.249454545454546</v>
      </c>
      <c r="M25" s="37">
        <v>869</v>
      </c>
      <c r="N25" s="37">
        <v>920</v>
      </c>
      <c r="O25" s="38">
        <f t="shared" si="0"/>
        <v>5.0999999999999997E-2</v>
      </c>
      <c r="P25" s="34">
        <f t="shared" si="1"/>
        <v>5.3999999999999999E-2</v>
      </c>
      <c r="Q25" s="34"/>
      <c r="R25" s="34">
        <f t="shared" si="2"/>
        <v>5.3999999999999999E-2</v>
      </c>
      <c r="S25" s="34">
        <v>49</v>
      </c>
      <c r="T25" s="34" t="s">
        <v>130</v>
      </c>
      <c r="U25" s="34">
        <v>14050</v>
      </c>
      <c r="V25" s="34">
        <v>10120</v>
      </c>
      <c r="W25" s="34">
        <v>3930</v>
      </c>
      <c r="X25" s="36">
        <f t="shared" si="3"/>
        <v>72.777777777777786</v>
      </c>
      <c r="Y25" s="34"/>
    </row>
    <row r="26" spans="1:25">
      <c r="A26" s="34">
        <v>25</v>
      </c>
      <c r="B26" s="34" t="s">
        <v>12</v>
      </c>
      <c r="C26" s="34" t="s">
        <v>29</v>
      </c>
      <c r="D26" s="38">
        <v>100</v>
      </c>
      <c r="E26" s="35">
        <v>84848.484848484848</v>
      </c>
      <c r="F26" s="36">
        <v>50.909090909090907</v>
      </c>
      <c r="G26" s="36">
        <v>19.350000000000001</v>
      </c>
      <c r="H26" s="36">
        <v>9.8509090909090915</v>
      </c>
      <c r="I26" s="35">
        <v>98989.898989898997</v>
      </c>
      <c r="J26" s="36">
        <v>64.848484848484858</v>
      </c>
      <c r="K26" s="36">
        <v>19.34</v>
      </c>
      <c r="L26" s="36">
        <v>12.54169696969697</v>
      </c>
      <c r="M26" s="37">
        <v>971</v>
      </c>
      <c r="N26" s="37">
        <v>1018</v>
      </c>
      <c r="O26" s="38">
        <f t="shared" si="0"/>
        <v>4.7E-2</v>
      </c>
      <c r="P26" s="34">
        <f t="shared" si="1"/>
        <v>5.3999999999999999E-2</v>
      </c>
      <c r="Q26" s="34"/>
      <c r="R26" s="34">
        <f t="shared" si="2"/>
        <v>5.3999999999999999E-2</v>
      </c>
      <c r="S26" s="34">
        <v>51</v>
      </c>
      <c r="T26" s="34" t="s">
        <v>129</v>
      </c>
      <c r="U26" s="34">
        <v>14520</v>
      </c>
      <c r="V26" s="34">
        <v>10180</v>
      </c>
      <c r="W26" s="34">
        <v>4340</v>
      </c>
      <c r="X26" s="36">
        <f t="shared" si="3"/>
        <v>80.370370370370367</v>
      </c>
      <c r="Y26" s="34"/>
    </row>
    <row r="27" spans="1:25">
      <c r="A27" s="34">
        <v>26</v>
      </c>
      <c r="B27" s="34" t="s">
        <v>18</v>
      </c>
      <c r="C27" s="34" t="s">
        <v>30</v>
      </c>
      <c r="D27" s="38">
        <v>115.16666666666667</v>
      </c>
      <c r="E27" s="35">
        <v>107070.70707070707</v>
      </c>
      <c r="F27" s="36">
        <v>56.36363636363636</v>
      </c>
      <c r="G27" s="36">
        <v>18.75</v>
      </c>
      <c r="H27" s="36">
        <v>10.568181818181818</v>
      </c>
      <c r="I27" s="35">
        <v>96969.696969696975</v>
      </c>
      <c r="J27" s="36">
        <v>65.858585858585869</v>
      </c>
      <c r="K27" s="36">
        <v>20.36</v>
      </c>
      <c r="L27" s="36">
        <v>13.408808080808083</v>
      </c>
      <c r="M27" s="37">
        <v>69</v>
      </c>
      <c r="N27" s="37">
        <v>114</v>
      </c>
      <c r="O27" s="38">
        <f t="shared" si="0"/>
        <v>4.4999999999999998E-2</v>
      </c>
      <c r="P27" s="34">
        <f t="shared" si="1"/>
        <v>5.3999999999999999E-2</v>
      </c>
      <c r="Q27" s="34"/>
      <c r="R27" s="34">
        <f t="shared" si="2"/>
        <v>5.3999999999999999E-2</v>
      </c>
      <c r="S27" s="34">
        <v>53</v>
      </c>
      <c r="T27" s="34" t="s">
        <v>130</v>
      </c>
      <c r="U27" s="34">
        <v>14410</v>
      </c>
      <c r="V27" s="34">
        <v>10120</v>
      </c>
      <c r="W27" s="34">
        <v>4290</v>
      </c>
      <c r="X27" s="36">
        <f t="shared" si="3"/>
        <v>79.444444444444443</v>
      </c>
      <c r="Y27" s="34"/>
    </row>
    <row r="28" spans="1:25">
      <c r="A28" s="34">
        <v>27</v>
      </c>
      <c r="B28" s="34" t="s">
        <v>18</v>
      </c>
      <c r="C28" s="34" t="s">
        <v>31</v>
      </c>
      <c r="D28" s="38">
        <v>112</v>
      </c>
      <c r="E28" s="35">
        <v>101010.10101010102</v>
      </c>
      <c r="F28" s="36">
        <v>62.424242424242422</v>
      </c>
      <c r="G28" s="36">
        <v>20.170000000000002</v>
      </c>
      <c r="H28" s="36">
        <v>12.590969696969699</v>
      </c>
      <c r="I28" s="35">
        <v>105050.50505050505</v>
      </c>
      <c r="J28" s="36">
        <v>77.979797979797979</v>
      </c>
      <c r="K28" s="36">
        <v>21.25</v>
      </c>
      <c r="L28" s="36">
        <v>16.570707070707073</v>
      </c>
      <c r="M28" s="37">
        <v>114</v>
      </c>
      <c r="N28" s="37">
        <v>168</v>
      </c>
      <c r="O28" s="38">
        <f t="shared" si="0"/>
        <v>5.3999999999999999E-2</v>
      </c>
      <c r="P28" s="34">
        <f t="shared" si="1"/>
        <v>5.3999999999999999E-2</v>
      </c>
      <c r="Q28" s="34"/>
      <c r="R28" s="34">
        <f t="shared" si="2"/>
        <v>5.3999999999999999E-2</v>
      </c>
      <c r="S28" s="34">
        <v>54</v>
      </c>
      <c r="T28" s="34" t="s">
        <v>131</v>
      </c>
      <c r="U28" s="34">
        <v>14170</v>
      </c>
      <c r="V28" s="34">
        <v>9540</v>
      </c>
      <c r="W28" s="34">
        <v>4630</v>
      </c>
      <c r="X28" s="36">
        <f t="shared" si="3"/>
        <v>85.740740740740733</v>
      </c>
      <c r="Y28" s="34"/>
    </row>
    <row r="29" spans="1:25" s="44" customFormat="1">
      <c r="A29" s="39">
        <v>28</v>
      </c>
      <c r="B29" s="39" t="s">
        <v>18</v>
      </c>
      <c r="C29" s="39" t="s">
        <v>87</v>
      </c>
      <c r="D29" s="43">
        <v>112.5</v>
      </c>
      <c r="E29" s="41">
        <v>113131.31313131313</v>
      </c>
      <c r="F29" s="42">
        <v>61.919191919191917</v>
      </c>
      <c r="G29" s="42">
        <v>19.239999999999998</v>
      </c>
      <c r="H29" s="42">
        <v>11.913252525252524</v>
      </c>
      <c r="I29" s="41">
        <v>109090.90909090909</v>
      </c>
      <c r="J29" s="42">
        <v>69.090909090909108</v>
      </c>
      <c r="K29" s="42">
        <v>21.32</v>
      </c>
      <c r="L29" s="42">
        <v>14.730181818181823</v>
      </c>
      <c r="M29" s="45">
        <v>18</v>
      </c>
      <c r="N29" s="45">
        <v>69</v>
      </c>
      <c r="O29" s="43">
        <f t="shared" si="0"/>
        <v>5.0999999999999997E-2</v>
      </c>
      <c r="P29" s="39">
        <f t="shared" si="1"/>
        <v>5.3999999999999999E-2</v>
      </c>
      <c r="Q29" s="39"/>
      <c r="R29" s="39">
        <f t="shared" si="2"/>
        <v>5.3999999999999999E-2</v>
      </c>
      <c r="S29" s="39">
        <v>52</v>
      </c>
      <c r="T29" s="39" t="s">
        <v>132</v>
      </c>
      <c r="U29" s="39">
        <v>14270</v>
      </c>
      <c r="V29" s="39">
        <v>10280</v>
      </c>
      <c r="W29" s="39">
        <v>4000</v>
      </c>
      <c r="X29" s="42">
        <f t="shared" si="3"/>
        <v>74.074074074074076</v>
      </c>
      <c r="Y29" s="39">
        <v>3990</v>
      </c>
    </row>
    <row r="30" spans="1:25">
      <c r="A30" s="34">
        <v>29</v>
      </c>
      <c r="B30" s="34" t="s">
        <v>18</v>
      </c>
      <c r="C30" s="34" t="s">
        <v>32</v>
      </c>
      <c r="D30" s="38">
        <v>95</v>
      </c>
      <c r="E30" s="35">
        <v>96969.696969696975</v>
      </c>
      <c r="F30" s="36">
        <v>66.060606060606062</v>
      </c>
      <c r="G30" s="36">
        <v>19.88</v>
      </c>
      <c r="H30" s="36">
        <v>13.132848484848484</v>
      </c>
      <c r="I30" s="35">
        <v>111111.11111111111</v>
      </c>
      <c r="J30" s="36">
        <v>72.323232323232318</v>
      </c>
      <c r="K30" s="36">
        <v>20.51</v>
      </c>
      <c r="L30" s="36">
        <v>14.83349494949495</v>
      </c>
      <c r="M30" s="35">
        <v>920</v>
      </c>
      <c r="N30" s="35">
        <v>971</v>
      </c>
      <c r="O30" s="38">
        <f t="shared" si="0"/>
        <v>5.0999999999999997E-2</v>
      </c>
      <c r="P30" s="34">
        <f t="shared" si="1"/>
        <v>5.3999999999999999E-2</v>
      </c>
      <c r="Q30" s="34"/>
      <c r="R30" s="34">
        <f t="shared" si="2"/>
        <v>5.3999999999999999E-2</v>
      </c>
      <c r="S30" s="34">
        <v>50</v>
      </c>
      <c r="T30" s="34" t="s">
        <v>131</v>
      </c>
      <c r="U30" s="34">
        <v>13540</v>
      </c>
      <c r="V30" s="34">
        <v>9540</v>
      </c>
      <c r="W30" s="34">
        <v>4000</v>
      </c>
      <c r="X30" s="36">
        <f t="shared" si="3"/>
        <v>74.074074074074076</v>
      </c>
      <c r="Y30" s="34"/>
    </row>
    <row r="31" spans="1:25">
      <c r="A31" s="34">
        <v>30</v>
      </c>
      <c r="B31" s="34" t="s">
        <v>18</v>
      </c>
      <c r="C31" s="34" t="s">
        <v>33</v>
      </c>
      <c r="D31" s="38">
        <v>78.333333333333329</v>
      </c>
      <c r="E31" s="35">
        <v>66666.666666666672</v>
      </c>
      <c r="F31" s="36">
        <v>47.878787878787882</v>
      </c>
      <c r="G31" s="36">
        <v>19.559999999999999</v>
      </c>
      <c r="H31" s="36">
        <v>9.3650909090909096</v>
      </c>
      <c r="I31" s="35">
        <v>74747.474747474742</v>
      </c>
      <c r="J31" s="36">
        <v>66.666666666666671</v>
      </c>
      <c r="K31" s="36">
        <v>22.3</v>
      </c>
      <c r="L31" s="36">
        <v>14.866666666666667</v>
      </c>
      <c r="M31" s="35">
        <v>817</v>
      </c>
      <c r="N31" s="35">
        <v>869</v>
      </c>
      <c r="O31" s="38">
        <f t="shared" si="0"/>
        <v>5.1999999999999998E-2</v>
      </c>
      <c r="P31" s="34">
        <f t="shared" si="1"/>
        <v>5.3999999999999999E-2</v>
      </c>
      <c r="Q31" s="34"/>
      <c r="R31" s="34">
        <f t="shared" si="2"/>
        <v>5.3999999999999999E-2</v>
      </c>
      <c r="S31" s="34">
        <v>48</v>
      </c>
      <c r="T31" s="34" t="s">
        <v>132</v>
      </c>
      <c r="U31" s="34">
        <v>14180</v>
      </c>
      <c r="V31" s="34">
        <v>10280</v>
      </c>
      <c r="W31" s="34">
        <v>3900</v>
      </c>
      <c r="X31" s="36">
        <f t="shared" si="3"/>
        <v>72.222222222222214</v>
      </c>
      <c r="Y31" s="34"/>
    </row>
    <row r="32" spans="1:25">
      <c r="A32" s="34">
        <v>31</v>
      </c>
      <c r="B32" s="34" t="s">
        <v>18</v>
      </c>
      <c r="C32" s="34" t="s">
        <v>34</v>
      </c>
      <c r="D32" s="38">
        <v>104</v>
      </c>
      <c r="E32" s="35">
        <v>84848.484848484848</v>
      </c>
      <c r="F32" s="36">
        <v>56.36363636363636</v>
      </c>
      <c r="G32" s="36">
        <v>19.739999999999998</v>
      </c>
      <c r="H32" s="36">
        <v>11.126181818181816</v>
      </c>
      <c r="I32" s="35">
        <v>92929.292929292933</v>
      </c>
      <c r="J32" s="36">
        <v>65.959595959595958</v>
      </c>
      <c r="K32" s="36">
        <v>19.37</v>
      </c>
      <c r="L32" s="36">
        <v>12.776373737373738</v>
      </c>
      <c r="M32" s="35">
        <v>722</v>
      </c>
      <c r="N32" s="35">
        <v>772</v>
      </c>
      <c r="O32" s="38">
        <f t="shared" si="0"/>
        <v>0.05</v>
      </c>
      <c r="P32" s="34">
        <f t="shared" si="1"/>
        <v>5.3999999999999999E-2</v>
      </c>
      <c r="Q32" s="34"/>
      <c r="R32" s="34">
        <f t="shared" si="2"/>
        <v>5.3999999999999999E-2</v>
      </c>
      <c r="S32" s="34">
        <v>46</v>
      </c>
      <c r="T32" s="34" t="s">
        <v>131</v>
      </c>
      <c r="U32" s="34">
        <v>14060</v>
      </c>
      <c r="V32" s="34">
        <v>9540</v>
      </c>
      <c r="W32" s="34">
        <v>4520</v>
      </c>
      <c r="X32" s="36">
        <f t="shared" si="3"/>
        <v>83.703703703703695</v>
      </c>
      <c r="Y32" s="34"/>
    </row>
    <row r="33" spans="1:25">
      <c r="A33" s="34">
        <v>32</v>
      </c>
      <c r="B33" s="34" t="s">
        <v>18</v>
      </c>
      <c r="C33" s="34" t="s">
        <v>35</v>
      </c>
      <c r="D33" s="38">
        <v>102.5</v>
      </c>
      <c r="E33" s="35">
        <v>92929.292929292933</v>
      </c>
      <c r="F33" s="36">
        <v>53.535353535353536</v>
      </c>
      <c r="G33" s="36">
        <v>19.670000000000002</v>
      </c>
      <c r="H33" s="36">
        <v>10.530404040404042</v>
      </c>
      <c r="I33" s="35">
        <v>105050.50505050505</v>
      </c>
      <c r="J33" s="36">
        <v>67.87878787878789</v>
      </c>
      <c r="K33" s="36">
        <v>20.97</v>
      </c>
      <c r="L33" s="36">
        <v>14.234181818181819</v>
      </c>
      <c r="M33" s="35">
        <v>619</v>
      </c>
      <c r="N33" s="35">
        <v>672</v>
      </c>
      <c r="O33" s="38">
        <f t="shared" si="0"/>
        <v>5.2999999999999999E-2</v>
      </c>
      <c r="P33" s="34">
        <f t="shared" si="1"/>
        <v>5.3999999999999999E-2</v>
      </c>
      <c r="Q33" s="34"/>
      <c r="R33" s="34">
        <f t="shared" si="2"/>
        <v>5.3999999999999999E-2</v>
      </c>
      <c r="S33" s="34">
        <v>44</v>
      </c>
      <c r="T33" s="34" t="s">
        <v>132</v>
      </c>
      <c r="U33" s="34">
        <v>14200</v>
      </c>
      <c r="V33" s="34">
        <v>10280</v>
      </c>
      <c r="W33" s="34">
        <v>3920</v>
      </c>
      <c r="X33" s="36">
        <f t="shared" si="3"/>
        <v>72.592592592592595</v>
      </c>
      <c r="Y33" s="34"/>
    </row>
    <row r="34" spans="1:25">
      <c r="A34" s="34">
        <v>33</v>
      </c>
      <c r="B34" s="34" t="s">
        <v>18</v>
      </c>
      <c r="C34" s="34" t="s">
        <v>36</v>
      </c>
      <c r="D34" s="38">
        <v>110.83333333333333</v>
      </c>
      <c r="E34" s="35">
        <v>90909.090909090912</v>
      </c>
      <c r="F34" s="36">
        <v>52.828282828282823</v>
      </c>
      <c r="G34" s="36">
        <v>19.350000000000001</v>
      </c>
      <c r="H34" s="36">
        <v>10.222272727272728</v>
      </c>
      <c r="I34" s="35">
        <v>115151.51515151515</v>
      </c>
      <c r="J34" s="36">
        <v>72.222222222222214</v>
      </c>
      <c r="K34" s="36">
        <v>21.41</v>
      </c>
      <c r="L34" s="36">
        <v>15.462777777777776</v>
      </c>
      <c r="M34" s="35">
        <v>511</v>
      </c>
      <c r="N34" s="35">
        <v>565</v>
      </c>
      <c r="O34" s="38">
        <f t="shared" ref="O34:O65" si="4">(N34-M34)/1000</f>
        <v>5.3999999999999999E-2</v>
      </c>
      <c r="P34" s="34">
        <f t="shared" ref="P34:P55" si="5">2.7*200/10000</f>
        <v>5.3999999999999999E-2</v>
      </c>
      <c r="Q34" s="34"/>
      <c r="R34" s="34">
        <f t="shared" ref="R34:R65" si="6">P34-Q34</f>
        <v>5.3999999999999999E-2</v>
      </c>
      <c r="S34" s="34">
        <v>42</v>
      </c>
      <c r="T34" s="34" t="s">
        <v>131</v>
      </c>
      <c r="U34" s="34">
        <v>13860</v>
      </c>
      <c r="V34" s="34">
        <v>9540</v>
      </c>
      <c r="W34" s="34">
        <v>4320</v>
      </c>
      <c r="X34" s="36">
        <f t="shared" ref="X34:X65" si="7">(W34/1000)/R34</f>
        <v>80</v>
      </c>
      <c r="Y34" s="34"/>
    </row>
    <row r="35" spans="1:25">
      <c r="A35" s="34">
        <v>34</v>
      </c>
      <c r="B35" s="34" t="s">
        <v>18</v>
      </c>
      <c r="C35" s="34" t="s">
        <v>2</v>
      </c>
      <c r="D35" s="38">
        <v>107.33333333333333</v>
      </c>
      <c r="E35" s="35">
        <v>84848.484848484848</v>
      </c>
      <c r="F35" s="36">
        <v>58.585858585858588</v>
      </c>
      <c r="G35" s="36">
        <v>18.8</v>
      </c>
      <c r="H35" s="36">
        <v>11.014141414141415</v>
      </c>
      <c r="I35" s="35">
        <v>109090.90909090909</v>
      </c>
      <c r="J35" s="36">
        <v>71.919191919191931</v>
      </c>
      <c r="K35" s="36">
        <v>21.11</v>
      </c>
      <c r="L35" s="36">
        <v>15.182141414141416</v>
      </c>
      <c r="M35" s="35">
        <v>403</v>
      </c>
      <c r="N35" s="35">
        <v>458</v>
      </c>
      <c r="O35" s="38">
        <f t="shared" si="4"/>
        <v>5.5E-2</v>
      </c>
      <c r="P35" s="34">
        <f t="shared" si="5"/>
        <v>5.3999999999999999E-2</v>
      </c>
      <c r="Q35" s="34"/>
      <c r="R35" s="34">
        <f t="shared" si="6"/>
        <v>5.3999999999999999E-2</v>
      </c>
      <c r="S35" s="34">
        <v>40</v>
      </c>
      <c r="T35" s="34" t="s">
        <v>132</v>
      </c>
      <c r="U35" s="34">
        <v>14520</v>
      </c>
      <c r="V35" s="34">
        <v>10280</v>
      </c>
      <c r="W35" s="34">
        <v>4240</v>
      </c>
      <c r="X35" s="36">
        <f t="shared" si="7"/>
        <v>78.518518518518519</v>
      </c>
      <c r="Y35" s="34"/>
    </row>
    <row r="36" spans="1:25">
      <c r="A36" s="34">
        <v>35</v>
      </c>
      <c r="B36" s="34" t="s">
        <v>18</v>
      </c>
      <c r="C36" s="34" t="s">
        <v>37</v>
      </c>
      <c r="D36" s="38">
        <v>111.66666666666667</v>
      </c>
      <c r="E36" s="35">
        <v>94949.494949494954</v>
      </c>
      <c r="F36" s="36">
        <v>60.404040404040401</v>
      </c>
      <c r="G36" s="36">
        <v>19.829999999999998</v>
      </c>
      <c r="H36" s="36">
        <v>11.978121212121211</v>
      </c>
      <c r="I36" s="35">
        <v>107070.70707070707</v>
      </c>
      <c r="J36" s="36">
        <v>73.333333333333329</v>
      </c>
      <c r="K36" s="36">
        <v>20.69</v>
      </c>
      <c r="L36" s="36">
        <v>15.172666666666666</v>
      </c>
      <c r="M36" s="35">
        <v>299</v>
      </c>
      <c r="N36" s="35">
        <v>352</v>
      </c>
      <c r="O36" s="38">
        <f t="shared" si="4"/>
        <v>5.2999999999999999E-2</v>
      </c>
      <c r="P36" s="34">
        <f t="shared" si="5"/>
        <v>5.3999999999999999E-2</v>
      </c>
      <c r="Q36" s="34"/>
      <c r="R36" s="34">
        <f t="shared" si="6"/>
        <v>5.3999999999999999E-2</v>
      </c>
      <c r="S36" s="34">
        <v>38</v>
      </c>
      <c r="T36" s="34" t="s">
        <v>131</v>
      </c>
      <c r="U36" s="34">
        <v>13920</v>
      </c>
      <c r="V36" s="34">
        <v>9540</v>
      </c>
      <c r="W36" s="34">
        <v>4380</v>
      </c>
      <c r="X36" s="36">
        <f t="shared" si="7"/>
        <v>81.111111111111114</v>
      </c>
      <c r="Y36" s="34"/>
    </row>
    <row r="37" spans="1:25">
      <c r="A37" s="34">
        <v>36</v>
      </c>
      <c r="B37" s="34" t="s">
        <v>18</v>
      </c>
      <c r="C37" s="34" t="s">
        <v>38</v>
      </c>
      <c r="D37" s="38">
        <v>110.16666666666667</v>
      </c>
      <c r="E37" s="35">
        <v>94949.494949494954</v>
      </c>
      <c r="F37" s="36">
        <v>55.757575757575758</v>
      </c>
      <c r="G37" s="36">
        <v>19.420000000000002</v>
      </c>
      <c r="H37" s="36">
        <v>10.828121212121214</v>
      </c>
      <c r="I37" s="35">
        <v>96969.696969696975</v>
      </c>
      <c r="J37" s="36">
        <v>65.656565656565647</v>
      </c>
      <c r="K37" s="36">
        <v>22.02</v>
      </c>
      <c r="L37" s="36">
        <v>14.457575757575755</v>
      </c>
      <c r="M37" s="35">
        <v>218</v>
      </c>
      <c r="N37" s="35">
        <v>271</v>
      </c>
      <c r="O37" s="38">
        <f t="shared" si="4"/>
        <v>5.2999999999999999E-2</v>
      </c>
      <c r="P37" s="34">
        <f t="shared" si="5"/>
        <v>5.3999999999999999E-2</v>
      </c>
      <c r="Q37" s="34"/>
      <c r="R37" s="34">
        <f t="shared" si="6"/>
        <v>5.3999999999999999E-2</v>
      </c>
      <c r="S37" s="34">
        <v>36</v>
      </c>
      <c r="T37" s="34" t="s">
        <v>132</v>
      </c>
      <c r="U37" s="34">
        <v>14760</v>
      </c>
      <c r="V37" s="34">
        <v>10280</v>
      </c>
      <c r="W37" s="34">
        <v>4480</v>
      </c>
      <c r="X37" s="36">
        <f t="shared" si="7"/>
        <v>82.962962962962976</v>
      </c>
      <c r="Y37" s="34"/>
    </row>
    <row r="38" spans="1:25">
      <c r="A38" s="34">
        <v>37</v>
      </c>
      <c r="B38" s="34" t="s">
        <v>18</v>
      </c>
      <c r="C38" s="34" t="s">
        <v>39</v>
      </c>
      <c r="D38" s="38">
        <v>110</v>
      </c>
      <c r="E38" s="35">
        <v>101010.10101010102</v>
      </c>
      <c r="F38" s="36">
        <v>60.707070707070706</v>
      </c>
      <c r="G38" s="36">
        <v>19.920000000000002</v>
      </c>
      <c r="H38" s="36">
        <v>12.092848484848485</v>
      </c>
      <c r="I38" s="35">
        <v>107070.70707070707</v>
      </c>
      <c r="J38" s="36">
        <v>65.656565656565647</v>
      </c>
      <c r="K38" s="36">
        <v>22.25</v>
      </c>
      <c r="L38" s="36">
        <v>14.608585858585856</v>
      </c>
      <c r="M38" s="35">
        <v>114</v>
      </c>
      <c r="N38" s="35">
        <v>168</v>
      </c>
      <c r="O38" s="38">
        <f t="shared" si="4"/>
        <v>5.3999999999999999E-2</v>
      </c>
      <c r="P38" s="34">
        <f t="shared" si="5"/>
        <v>5.3999999999999999E-2</v>
      </c>
      <c r="Q38" s="34"/>
      <c r="R38" s="34">
        <f t="shared" si="6"/>
        <v>5.3999999999999999E-2</v>
      </c>
      <c r="S38" s="34">
        <v>34</v>
      </c>
      <c r="T38" s="34" t="s">
        <v>131</v>
      </c>
      <c r="U38" s="34">
        <v>13680</v>
      </c>
      <c r="V38" s="34">
        <v>9540</v>
      </c>
      <c r="W38" s="40">
        <v>4140</v>
      </c>
      <c r="X38" s="36">
        <f t="shared" si="7"/>
        <v>76.666666666666657</v>
      </c>
      <c r="Y38" s="34"/>
    </row>
    <row r="39" spans="1:25">
      <c r="A39" s="34">
        <v>38</v>
      </c>
      <c r="B39" s="34" t="s">
        <v>16</v>
      </c>
      <c r="C39" s="34" t="s">
        <v>79</v>
      </c>
      <c r="D39" s="38">
        <v>97.333333333333329</v>
      </c>
      <c r="E39" s="35">
        <v>96969.696969696975</v>
      </c>
      <c r="F39" s="36">
        <v>63.63636363636364</v>
      </c>
      <c r="G39" s="36">
        <v>19.93</v>
      </c>
      <c r="H39" s="36">
        <v>12.682727272727272</v>
      </c>
      <c r="I39" s="35">
        <v>107070.70707070707</v>
      </c>
      <c r="J39" s="36">
        <v>65.454545454545453</v>
      </c>
      <c r="K39" s="36">
        <v>21.48</v>
      </c>
      <c r="L39" s="36">
        <v>14.059636363636365</v>
      </c>
      <c r="M39" s="35">
        <v>9</v>
      </c>
      <c r="N39" s="35">
        <v>64</v>
      </c>
      <c r="O39" s="38">
        <f t="shared" si="4"/>
        <v>5.5E-2</v>
      </c>
      <c r="P39" s="34">
        <f t="shared" si="5"/>
        <v>5.3999999999999999E-2</v>
      </c>
      <c r="Q39" s="34">
        <f>1*2.7/10000</f>
        <v>2.7E-4</v>
      </c>
      <c r="R39" s="34">
        <f t="shared" si="6"/>
        <v>5.373E-2</v>
      </c>
      <c r="S39" s="34">
        <v>32</v>
      </c>
      <c r="T39" s="34" t="s">
        <v>132</v>
      </c>
      <c r="U39" s="34">
        <v>14720</v>
      </c>
      <c r="V39" s="34">
        <v>10280</v>
      </c>
      <c r="W39" s="34">
        <v>4440</v>
      </c>
      <c r="X39" s="36">
        <f t="shared" si="7"/>
        <v>82.635399218313793</v>
      </c>
      <c r="Y39" s="34"/>
    </row>
    <row r="40" spans="1:25" s="44" customFormat="1">
      <c r="A40" s="39">
        <v>39</v>
      </c>
      <c r="B40" s="39" t="s">
        <v>16</v>
      </c>
      <c r="C40" s="39" t="s">
        <v>5</v>
      </c>
      <c r="D40" s="43">
        <v>108.83333333333333</v>
      </c>
      <c r="E40" s="41">
        <v>96969.696969696975</v>
      </c>
      <c r="F40" s="42">
        <v>58.98989898989899</v>
      </c>
      <c r="G40" s="42">
        <v>19.11</v>
      </c>
      <c r="H40" s="42">
        <v>11.272969696969696</v>
      </c>
      <c r="I40" s="41">
        <v>121212.12121212122</v>
      </c>
      <c r="J40" s="42">
        <v>68.484848484848484</v>
      </c>
      <c r="K40" s="42">
        <v>19.98</v>
      </c>
      <c r="L40" s="42">
        <v>13.683272727272726</v>
      </c>
      <c r="M40" s="41">
        <v>903</v>
      </c>
      <c r="N40" s="41">
        <v>956</v>
      </c>
      <c r="O40" s="43">
        <f t="shared" si="4"/>
        <v>5.2999999999999999E-2</v>
      </c>
      <c r="P40" s="39">
        <f t="shared" si="5"/>
        <v>5.3999999999999999E-2</v>
      </c>
      <c r="Q40" s="39">
        <f>3*2.7/10000</f>
        <v>8.1000000000000017E-4</v>
      </c>
      <c r="R40" s="39">
        <f t="shared" si="6"/>
        <v>5.3190000000000001E-2</v>
      </c>
      <c r="S40" s="39">
        <v>30</v>
      </c>
      <c r="T40" s="39" t="s">
        <v>131</v>
      </c>
      <c r="U40" s="39">
        <v>13770</v>
      </c>
      <c r="V40" s="39">
        <v>9540</v>
      </c>
      <c r="W40" s="39">
        <v>4230</v>
      </c>
      <c r="X40" s="42">
        <f t="shared" si="7"/>
        <v>79.526226734348569</v>
      </c>
      <c r="Y40" s="39">
        <v>3590</v>
      </c>
    </row>
    <row r="41" spans="1:25">
      <c r="A41" s="34">
        <v>40</v>
      </c>
      <c r="B41" s="34" t="s">
        <v>16</v>
      </c>
      <c r="C41" s="34" t="s">
        <v>40</v>
      </c>
      <c r="D41" s="38">
        <v>106.5</v>
      </c>
      <c r="E41" s="35">
        <v>103030.30303030302</v>
      </c>
      <c r="F41" s="36">
        <v>64.545454545454547</v>
      </c>
      <c r="G41" s="36">
        <v>19.38</v>
      </c>
      <c r="H41" s="36">
        <v>12.508909090909089</v>
      </c>
      <c r="I41" s="35">
        <v>101010.10101010102</v>
      </c>
      <c r="J41" s="36">
        <v>64.848484848484858</v>
      </c>
      <c r="K41" s="36">
        <v>20.95</v>
      </c>
      <c r="L41" s="36">
        <v>13.585757575757578</v>
      </c>
      <c r="M41" s="35">
        <v>799</v>
      </c>
      <c r="N41" s="35">
        <v>852</v>
      </c>
      <c r="O41" s="38">
        <f t="shared" si="4"/>
        <v>5.2999999999999999E-2</v>
      </c>
      <c r="P41" s="34">
        <f t="shared" si="5"/>
        <v>5.3999999999999999E-2</v>
      </c>
      <c r="Q41" s="34">
        <f>3*2.7/10000</f>
        <v>8.1000000000000017E-4</v>
      </c>
      <c r="R41" s="34">
        <f t="shared" si="6"/>
        <v>5.3190000000000001E-2</v>
      </c>
      <c r="S41" s="34">
        <v>28</v>
      </c>
      <c r="T41" s="34" t="s">
        <v>132</v>
      </c>
      <c r="U41" s="34">
        <v>14640</v>
      </c>
      <c r="V41" s="34">
        <v>10280</v>
      </c>
      <c r="W41" s="34">
        <v>4360</v>
      </c>
      <c r="X41" s="36">
        <f t="shared" si="7"/>
        <v>81.970295168264713</v>
      </c>
      <c r="Y41" s="34"/>
    </row>
    <row r="42" spans="1:25">
      <c r="A42" s="34">
        <v>41</v>
      </c>
      <c r="B42" s="34" t="s">
        <v>16</v>
      </c>
      <c r="C42" s="34" t="s">
        <v>80</v>
      </c>
      <c r="D42" s="38">
        <v>99.833333333333329</v>
      </c>
      <c r="E42" s="35">
        <v>96969.696969696975</v>
      </c>
      <c r="F42" s="36">
        <v>65.454545454545453</v>
      </c>
      <c r="G42" s="36">
        <v>19.100000000000001</v>
      </c>
      <c r="H42" s="36">
        <v>12.501818181818182</v>
      </c>
      <c r="I42" s="35">
        <v>86868.686868686869</v>
      </c>
      <c r="J42" s="36">
        <v>63.939393939393938</v>
      </c>
      <c r="K42" s="36">
        <v>20.059999999999999</v>
      </c>
      <c r="L42" s="36">
        <v>12.826242424242423</v>
      </c>
      <c r="M42" s="35">
        <v>699</v>
      </c>
      <c r="N42" s="35">
        <v>753</v>
      </c>
      <c r="O42" s="38">
        <f t="shared" si="4"/>
        <v>5.3999999999999999E-2</v>
      </c>
      <c r="P42" s="34">
        <f t="shared" si="5"/>
        <v>5.3999999999999999E-2</v>
      </c>
      <c r="Q42" s="34">
        <f>3*2.7/10000</f>
        <v>8.1000000000000017E-4</v>
      </c>
      <c r="R42" s="34">
        <f t="shared" si="6"/>
        <v>5.3190000000000001E-2</v>
      </c>
      <c r="S42" s="34">
        <v>26</v>
      </c>
      <c r="T42" s="34" t="s">
        <v>131</v>
      </c>
      <c r="U42" s="34">
        <v>13690</v>
      </c>
      <c r="V42" s="34">
        <v>9540</v>
      </c>
      <c r="W42" s="34">
        <v>4150</v>
      </c>
      <c r="X42" s="36">
        <f t="shared" si="7"/>
        <v>78.022184621169401</v>
      </c>
      <c r="Y42" s="34"/>
    </row>
    <row r="43" spans="1:25">
      <c r="A43" s="34">
        <v>42</v>
      </c>
      <c r="B43" s="34" t="s">
        <v>19</v>
      </c>
      <c r="C43" s="34" t="s">
        <v>81</v>
      </c>
      <c r="D43" s="38">
        <v>99.333333333333329</v>
      </c>
      <c r="E43" s="35">
        <v>101010.10101010102</v>
      </c>
      <c r="F43" s="36">
        <v>61.01010101010101</v>
      </c>
      <c r="G43" s="36">
        <v>19.23</v>
      </c>
      <c r="H43" s="36">
        <v>11.732242424242424</v>
      </c>
      <c r="I43" s="35">
        <v>98989.898989898997</v>
      </c>
      <c r="J43" s="36">
        <v>62.222222222222229</v>
      </c>
      <c r="K43" s="36">
        <v>20.51</v>
      </c>
      <c r="L43" s="36">
        <v>12.761777777777779</v>
      </c>
      <c r="M43" s="35">
        <v>602</v>
      </c>
      <c r="N43" s="35">
        <v>649</v>
      </c>
      <c r="O43" s="38">
        <f t="shared" si="4"/>
        <v>4.7E-2</v>
      </c>
      <c r="P43" s="34">
        <f t="shared" si="5"/>
        <v>5.3999999999999999E-2</v>
      </c>
      <c r="Q43" s="34">
        <f>5*2.7/10000</f>
        <v>1.3500000000000001E-3</v>
      </c>
      <c r="R43" s="34">
        <f t="shared" si="6"/>
        <v>5.2650000000000002E-2</v>
      </c>
      <c r="S43" s="34">
        <v>24</v>
      </c>
      <c r="T43" s="34" t="s">
        <v>132</v>
      </c>
      <c r="U43" s="34">
        <v>14320</v>
      </c>
      <c r="V43" s="34">
        <v>10280</v>
      </c>
      <c r="W43" s="34">
        <v>4040</v>
      </c>
      <c r="X43" s="36">
        <f t="shared" si="7"/>
        <v>76.733143399810061</v>
      </c>
      <c r="Y43" s="34"/>
    </row>
    <row r="44" spans="1:25">
      <c r="A44" s="34">
        <v>43</v>
      </c>
      <c r="B44" s="34" t="s">
        <v>19</v>
      </c>
      <c r="C44" s="34" t="s">
        <v>82</v>
      </c>
      <c r="D44" s="38">
        <v>104.33333333333333</v>
      </c>
      <c r="E44" s="35">
        <v>101010.10101010102</v>
      </c>
      <c r="F44" s="36">
        <v>63.63636363636364</v>
      </c>
      <c r="G44" s="36">
        <v>20.100000000000001</v>
      </c>
      <c r="H44" s="36">
        <v>12.790909090909093</v>
      </c>
      <c r="I44" s="35">
        <v>101010.10101010102</v>
      </c>
      <c r="J44" s="36">
        <v>74.242424242424235</v>
      </c>
      <c r="K44" s="36">
        <v>20.66</v>
      </c>
      <c r="L44" s="36">
        <v>15.338484848484848</v>
      </c>
      <c r="M44" s="35">
        <v>525</v>
      </c>
      <c r="N44" s="35">
        <v>574</v>
      </c>
      <c r="O44" s="38">
        <f t="shared" si="4"/>
        <v>4.9000000000000002E-2</v>
      </c>
      <c r="P44" s="34">
        <f t="shared" si="5"/>
        <v>5.3999999999999999E-2</v>
      </c>
      <c r="Q44" s="34">
        <f>5*2.7/10000</f>
        <v>1.3500000000000001E-3</v>
      </c>
      <c r="R44" s="34">
        <f t="shared" si="6"/>
        <v>5.2650000000000002E-2</v>
      </c>
      <c r="S44" s="34">
        <v>22</v>
      </c>
      <c r="T44" s="34" t="s">
        <v>131</v>
      </c>
      <c r="U44" s="34">
        <v>13560</v>
      </c>
      <c r="V44" s="34">
        <v>9540</v>
      </c>
      <c r="W44" s="34">
        <v>4020</v>
      </c>
      <c r="X44" s="36">
        <f t="shared" si="7"/>
        <v>76.353276353276343</v>
      </c>
      <c r="Y44" s="34"/>
    </row>
    <row r="45" spans="1:25">
      <c r="A45" s="34">
        <v>44</v>
      </c>
      <c r="B45" s="34" t="s">
        <v>19</v>
      </c>
      <c r="C45" s="34" t="s">
        <v>83</v>
      </c>
      <c r="D45" s="38">
        <v>112.66666666666667</v>
      </c>
      <c r="E45" s="35">
        <v>109090.90909090909</v>
      </c>
      <c r="F45" s="36">
        <v>60</v>
      </c>
      <c r="G45" s="36">
        <v>19.84</v>
      </c>
      <c r="H45" s="36">
        <v>11.904000000000002</v>
      </c>
      <c r="I45" s="35">
        <v>103030.30303030302</v>
      </c>
      <c r="J45" s="36">
        <v>71.616161616161619</v>
      </c>
      <c r="K45" s="36">
        <v>21.72</v>
      </c>
      <c r="L45" s="36">
        <v>15.555030303030303</v>
      </c>
      <c r="M45" s="35">
        <v>424</v>
      </c>
      <c r="N45" s="35">
        <v>474</v>
      </c>
      <c r="O45" s="38">
        <f t="shared" si="4"/>
        <v>0.05</v>
      </c>
      <c r="P45" s="34">
        <f t="shared" si="5"/>
        <v>5.3999999999999999E-2</v>
      </c>
      <c r="Q45" s="34">
        <f>5*2.7/10000</f>
        <v>1.3500000000000001E-3</v>
      </c>
      <c r="R45" s="34">
        <f t="shared" si="6"/>
        <v>5.2650000000000002E-2</v>
      </c>
      <c r="S45" s="34">
        <v>20</v>
      </c>
      <c r="T45" s="34" t="s">
        <v>132</v>
      </c>
      <c r="U45" s="34">
        <v>14640</v>
      </c>
      <c r="V45" s="34">
        <v>10280</v>
      </c>
      <c r="W45" s="34">
        <v>4360</v>
      </c>
      <c r="X45" s="36">
        <f t="shared" si="7"/>
        <v>82.81101614434948</v>
      </c>
      <c r="Y45" s="34"/>
    </row>
    <row r="46" spans="1:25">
      <c r="A46" s="34">
        <v>45</v>
      </c>
      <c r="B46" s="34" t="s">
        <v>16</v>
      </c>
      <c r="C46" s="34" t="s">
        <v>6</v>
      </c>
      <c r="D46" s="38">
        <v>104.5</v>
      </c>
      <c r="E46" s="35">
        <v>80808.080808080806</v>
      </c>
      <c r="F46" s="36">
        <v>59.797979797979799</v>
      </c>
      <c r="G46" s="36">
        <v>18.920000000000002</v>
      </c>
      <c r="H46" s="36">
        <v>11.31377777777778</v>
      </c>
      <c r="I46" s="35">
        <v>105050.50505050505</v>
      </c>
      <c r="J46" s="36">
        <v>80</v>
      </c>
      <c r="K46" s="36">
        <v>19.73</v>
      </c>
      <c r="L46" s="36">
        <v>15.784000000000001</v>
      </c>
      <c r="M46" s="35">
        <v>332</v>
      </c>
      <c r="N46" s="35">
        <v>374</v>
      </c>
      <c r="O46" s="38">
        <f t="shared" si="4"/>
        <v>4.2000000000000003E-2</v>
      </c>
      <c r="P46" s="34">
        <f t="shared" si="5"/>
        <v>5.3999999999999999E-2</v>
      </c>
      <c r="Q46" s="34">
        <f>5*2.7/10000</f>
        <v>1.3500000000000001E-3</v>
      </c>
      <c r="R46" s="34">
        <f t="shared" si="6"/>
        <v>5.2650000000000002E-2</v>
      </c>
      <c r="S46" s="34">
        <v>18</v>
      </c>
      <c r="T46" s="34" t="s">
        <v>131</v>
      </c>
      <c r="U46" s="34">
        <v>14240</v>
      </c>
      <c r="V46" s="34">
        <v>9540</v>
      </c>
      <c r="W46" s="34">
        <v>4700</v>
      </c>
      <c r="X46" s="36">
        <f t="shared" si="7"/>
        <v>89.268755935422604</v>
      </c>
      <c r="Y46" s="34"/>
    </row>
    <row r="47" spans="1:25">
      <c r="A47" s="34">
        <v>46</v>
      </c>
      <c r="B47" s="34" t="s">
        <v>16</v>
      </c>
      <c r="C47" s="34" t="s">
        <v>22</v>
      </c>
      <c r="D47" s="38">
        <v>97.833333333333329</v>
      </c>
      <c r="E47" s="35">
        <v>84848.484848484848</v>
      </c>
      <c r="F47" s="36">
        <v>58.585858585858588</v>
      </c>
      <c r="G47" s="36">
        <v>20.58</v>
      </c>
      <c r="H47" s="36">
        <v>12.056969696969697</v>
      </c>
      <c r="I47" s="35">
        <v>105050.50505050505</v>
      </c>
      <c r="J47" s="36">
        <v>76.060606060606062</v>
      </c>
      <c r="K47" s="36">
        <v>20.78</v>
      </c>
      <c r="L47" s="36">
        <v>15.805393939393941</v>
      </c>
      <c r="M47" s="35">
        <v>249</v>
      </c>
      <c r="N47" s="35">
        <v>299</v>
      </c>
      <c r="O47" s="38">
        <f t="shared" si="4"/>
        <v>0.05</v>
      </c>
      <c r="P47" s="34">
        <f t="shared" si="5"/>
        <v>5.3999999999999999E-2</v>
      </c>
      <c r="Q47" s="34">
        <f>5*2.7/10000</f>
        <v>1.3500000000000001E-3</v>
      </c>
      <c r="R47" s="34">
        <f t="shared" si="6"/>
        <v>5.2650000000000002E-2</v>
      </c>
      <c r="S47" s="34">
        <v>16</v>
      </c>
      <c r="T47" s="34" t="s">
        <v>132</v>
      </c>
      <c r="U47" s="34">
        <v>14740</v>
      </c>
      <c r="V47" s="34">
        <v>10280</v>
      </c>
      <c r="W47" s="34">
        <v>4460</v>
      </c>
      <c r="X47" s="36">
        <f t="shared" si="7"/>
        <v>84.710351377018043</v>
      </c>
      <c r="Y47" s="34"/>
    </row>
    <row r="48" spans="1:25">
      <c r="A48" s="34">
        <v>47</v>
      </c>
      <c r="B48" s="34" t="s">
        <v>16</v>
      </c>
      <c r="C48" s="34" t="s">
        <v>84</v>
      </c>
      <c r="D48" s="38">
        <v>89.666666666666671</v>
      </c>
      <c r="E48" s="35">
        <v>62626.262626262629</v>
      </c>
      <c r="F48" s="36">
        <v>35.454545454545453</v>
      </c>
      <c r="G48" s="36">
        <v>19.309999999999999</v>
      </c>
      <c r="H48" s="36">
        <v>6.8462727272727264</v>
      </c>
      <c r="I48" s="35">
        <v>86868.686868686869</v>
      </c>
      <c r="J48" s="36">
        <v>64.141414141414145</v>
      </c>
      <c r="K48" s="36">
        <v>21</v>
      </c>
      <c r="L48" s="36">
        <v>13.469696969696971</v>
      </c>
      <c r="M48" s="35">
        <v>153</v>
      </c>
      <c r="N48" s="35">
        <v>204</v>
      </c>
      <c r="O48" s="38">
        <f t="shared" si="4"/>
        <v>5.0999999999999997E-2</v>
      </c>
      <c r="P48" s="34">
        <f t="shared" si="5"/>
        <v>5.3999999999999999E-2</v>
      </c>
      <c r="Q48" s="34">
        <f>1*2.7/10000</f>
        <v>2.7E-4</v>
      </c>
      <c r="R48" s="34">
        <f t="shared" si="6"/>
        <v>5.373E-2</v>
      </c>
      <c r="S48" s="34">
        <v>14</v>
      </c>
      <c r="T48" s="34" t="s">
        <v>131</v>
      </c>
      <c r="U48" s="34">
        <v>13340</v>
      </c>
      <c r="V48" s="34">
        <v>9540</v>
      </c>
      <c r="W48" s="34">
        <v>3800</v>
      </c>
      <c r="X48" s="36">
        <f t="shared" si="7"/>
        <v>70.723990321980267</v>
      </c>
      <c r="Y48" s="34"/>
    </row>
    <row r="49" spans="1:25">
      <c r="A49" s="34">
        <v>48</v>
      </c>
      <c r="B49" s="34" t="s">
        <v>19</v>
      </c>
      <c r="C49" s="34" t="s">
        <v>41</v>
      </c>
      <c r="D49" s="38">
        <v>90.833333333333329</v>
      </c>
      <c r="E49" s="35">
        <v>90909.090909090912</v>
      </c>
      <c r="F49" s="36">
        <v>65.050505050505052</v>
      </c>
      <c r="G49" s="36">
        <v>19.760000000000002</v>
      </c>
      <c r="H49" s="36">
        <v>12.853979797979799</v>
      </c>
      <c r="I49" s="35">
        <v>90909.090909090912</v>
      </c>
      <c r="J49" s="36">
        <v>65.353535353535364</v>
      </c>
      <c r="K49" s="36">
        <v>20.100000000000001</v>
      </c>
      <c r="L49" s="36">
        <v>13.13606060606061</v>
      </c>
      <c r="M49" s="35">
        <v>57</v>
      </c>
      <c r="N49" s="35">
        <v>107</v>
      </c>
      <c r="O49" s="38">
        <f t="shared" si="4"/>
        <v>0.05</v>
      </c>
      <c r="P49" s="34">
        <f t="shared" si="5"/>
        <v>5.3999999999999999E-2</v>
      </c>
      <c r="Q49" s="34"/>
      <c r="R49" s="34">
        <f t="shared" si="6"/>
        <v>5.3999999999999999E-2</v>
      </c>
      <c r="S49" s="34">
        <v>12</v>
      </c>
      <c r="T49" s="34" t="s">
        <v>132</v>
      </c>
      <c r="U49" s="34">
        <v>14420</v>
      </c>
      <c r="V49" s="34">
        <v>10280</v>
      </c>
      <c r="W49" s="34">
        <v>4140</v>
      </c>
      <c r="X49" s="36">
        <f t="shared" si="7"/>
        <v>76.666666666666657</v>
      </c>
      <c r="Y49" s="34"/>
    </row>
    <row r="50" spans="1:25">
      <c r="A50" s="34">
        <v>49</v>
      </c>
      <c r="B50" s="34" t="s">
        <v>19</v>
      </c>
      <c r="C50" s="34" t="s">
        <v>85</v>
      </c>
      <c r="D50" s="38">
        <v>90.833333333333329</v>
      </c>
      <c r="E50" s="35">
        <v>94949.494949494954</v>
      </c>
      <c r="F50" s="36">
        <v>57.070707070707073</v>
      </c>
      <c r="G50" s="36">
        <v>20.170000000000002</v>
      </c>
      <c r="H50" s="36">
        <v>11.511161616161617</v>
      </c>
      <c r="I50" s="35">
        <v>90909.090909090912</v>
      </c>
      <c r="J50" s="36">
        <v>63.838383838383848</v>
      </c>
      <c r="K50" s="36">
        <v>20.23</v>
      </c>
      <c r="L50" s="36">
        <v>12.914505050505051</v>
      </c>
      <c r="M50" s="35">
        <v>959</v>
      </c>
      <c r="N50" s="35">
        <v>1008</v>
      </c>
      <c r="O50" s="38">
        <f t="shared" si="4"/>
        <v>4.9000000000000002E-2</v>
      </c>
      <c r="P50" s="34">
        <f t="shared" si="5"/>
        <v>5.3999999999999999E-2</v>
      </c>
      <c r="Q50" s="34"/>
      <c r="R50" s="34">
        <f t="shared" si="6"/>
        <v>5.3999999999999999E-2</v>
      </c>
      <c r="S50" s="34">
        <v>10</v>
      </c>
      <c r="T50" s="34" t="s">
        <v>131</v>
      </c>
      <c r="U50" s="34">
        <v>13730</v>
      </c>
      <c r="V50" s="34">
        <v>9540</v>
      </c>
      <c r="W50" s="34">
        <v>4190</v>
      </c>
      <c r="X50" s="36">
        <f t="shared" si="7"/>
        <v>77.592592592592595</v>
      </c>
      <c r="Y50" s="34"/>
    </row>
    <row r="51" spans="1:25">
      <c r="A51" s="34">
        <v>50</v>
      </c>
      <c r="B51" s="34" t="s">
        <v>19</v>
      </c>
      <c r="C51" s="34" t="s">
        <v>86</v>
      </c>
      <c r="D51" s="38">
        <v>103.16666666666667</v>
      </c>
      <c r="E51" s="35">
        <v>92929.292929292933</v>
      </c>
      <c r="F51" s="36">
        <v>58.484848484848477</v>
      </c>
      <c r="G51" s="36">
        <v>19.62</v>
      </c>
      <c r="H51" s="36">
        <v>11.474727272727272</v>
      </c>
      <c r="I51" s="35">
        <v>94949.494949494954</v>
      </c>
      <c r="J51" s="36">
        <v>65.858585858585869</v>
      </c>
      <c r="K51" s="36">
        <v>21.36</v>
      </c>
      <c r="L51" s="36">
        <v>14.067393939393941</v>
      </c>
      <c r="M51" s="35">
        <v>871</v>
      </c>
      <c r="N51" s="35">
        <v>915</v>
      </c>
      <c r="O51" s="38">
        <f t="shared" si="4"/>
        <v>4.3999999999999997E-2</v>
      </c>
      <c r="P51" s="34">
        <f t="shared" si="5"/>
        <v>5.3999999999999999E-2</v>
      </c>
      <c r="Q51" s="34"/>
      <c r="R51" s="34">
        <f t="shared" si="6"/>
        <v>5.3999999999999999E-2</v>
      </c>
      <c r="S51" s="34">
        <v>8</v>
      </c>
      <c r="T51" s="34" t="s">
        <v>132</v>
      </c>
      <c r="U51" s="34">
        <v>14220</v>
      </c>
      <c r="V51" s="34">
        <v>10280</v>
      </c>
      <c r="W51" s="34">
        <v>3940</v>
      </c>
      <c r="X51" s="36">
        <f t="shared" si="7"/>
        <v>72.962962962962962</v>
      </c>
      <c r="Y51" s="34"/>
    </row>
    <row r="52" spans="1:25">
      <c r="A52" s="34">
        <v>51</v>
      </c>
      <c r="B52" s="34" t="s">
        <v>19</v>
      </c>
      <c r="C52" s="34" t="s">
        <v>78</v>
      </c>
      <c r="D52" s="38">
        <v>102.33333333333333</v>
      </c>
      <c r="E52" s="35">
        <v>101010.10101010102</v>
      </c>
      <c r="F52" s="36">
        <v>76.060606060606062</v>
      </c>
      <c r="G52" s="36">
        <v>19.149999999999999</v>
      </c>
      <c r="H52" s="36">
        <v>14.56560606060606</v>
      </c>
      <c r="I52" s="35">
        <v>98989.898989898997</v>
      </c>
      <c r="J52" s="36">
        <v>76.767676767676761</v>
      </c>
      <c r="K52" s="36">
        <v>22.21</v>
      </c>
      <c r="L52" s="36">
        <v>17.05010101010101</v>
      </c>
      <c r="M52" s="35">
        <v>777</v>
      </c>
      <c r="N52" s="35">
        <v>825</v>
      </c>
      <c r="O52" s="38">
        <f t="shared" si="4"/>
        <v>4.8000000000000001E-2</v>
      </c>
      <c r="P52" s="34">
        <f t="shared" si="5"/>
        <v>5.3999999999999999E-2</v>
      </c>
      <c r="Q52" s="34"/>
      <c r="R52" s="34">
        <f t="shared" si="6"/>
        <v>5.3999999999999999E-2</v>
      </c>
      <c r="S52" s="34">
        <v>6</v>
      </c>
      <c r="T52" s="34" t="s">
        <v>131</v>
      </c>
      <c r="U52" s="34">
        <v>14460</v>
      </c>
      <c r="V52" s="34">
        <v>9540</v>
      </c>
      <c r="W52" s="34">
        <v>4920</v>
      </c>
      <c r="X52" s="36">
        <f t="shared" si="7"/>
        <v>91.111111111111114</v>
      </c>
      <c r="Y52" s="34"/>
    </row>
    <row r="53" spans="1:25">
      <c r="A53" s="34">
        <v>52</v>
      </c>
      <c r="B53" s="34" t="s">
        <v>75</v>
      </c>
      <c r="C53" s="34" t="s">
        <v>4</v>
      </c>
      <c r="D53" s="38">
        <v>114.16666666666667</v>
      </c>
      <c r="E53" s="35">
        <v>115151.51515151515</v>
      </c>
      <c r="F53" s="36">
        <v>69.090909090909108</v>
      </c>
      <c r="G53" s="36">
        <v>19.899999999999999</v>
      </c>
      <c r="H53" s="36">
        <v>13.749090909090912</v>
      </c>
      <c r="I53" s="35">
        <v>113131.31313131313</v>
      </c>
      <c r="J53" s="36">
        <v>76.36363636363636</v>
      </c>
      <c r="K53" s="36">
        <v>21.23</v>
      </c>
      <c r="L53" s="36">
        <v>16.212</v>
      </c>
      <c r="M53" s="35">
        <v>685</v>
      </c>
      <c r="N53" s="35">
        <v>730</v>
      </c>
      <c r="O53" s="38">
        <f t="shared" si="4"/>
        <v>4.4999999999999998E-2</v>
      </c>
      <c r="P53" s="34">
        <f t="shared" si="5"/>
        <v>5.3999999999999999E-2</v>
      </c>
      <c r="Q53" s="34"/>
      <c r="R53" s="34">
        <f t="shared" si="6"/>
        <v>5.3999999999999999E-2</v>
      </c>
      <c r="S53" s="34">
        <v>4</v>
      </c>
      <c r="T53" s="34" t="s">
        <v>132</v>
      </c>
      <c r="U53" s="34">
        <v>14520</v>
      </c>
      <c r="V53" s="34">
        <v>10280</v>
      </c>
      <c r="W53" s="34">
        <v>4240</v>
      </c>
      <c r="X53" s="36">
        <f t="shared" si="7"/>
        <v>78.518518518518519</v>
      </c>
      <c r="Y53" s="34"/>
    </row>
    <row r="54" spans="1:25">
      <c r="A54" s="34">
        <v>53</v>
      </c>
      <c r="B54" s="34" t="s">
        <v>75</v>
      </c>
      <c r="C54" s="34" t="s">
        <v>20</v>
      </c>
      <c r="D54" s="38">
        <v>113.83333333333333</v>
      </c>
      <c r="E54" s="35">
        <v>105050.50505050505</v>
      </c>
      <c r="F54" s="36">
        <v>53.737373737373737</v>
      </c>
      <c r="G54" s="36">
        <v>19.7</v>
      </c>
      <c r="H54" s="36">
        <v>10.586262626262625</v>
      </c>
      <c r="I54" s="35">
        <v>119191.91919191919</v>
      </c>
      <c r="J54" s="36">
        <v>71.01010101010101</v>
      </c>
      <c r="K54" s="36">
        <v>20.95</v>
      </c>
      <c r="L54" s="36">
        <v>14.876616161616163</v>
      </c>
      <c r="M54" s="35">
        <v>614</v>
      </c>
      <c r="N54" s="35">
        <v>645</v>
      </c>
      <c r="O54" s="38">
        <f t="shared" si="4"/>
        <v>3.1E-2</v>
      </c>
      <c r="P54" s="34">
        <f t="shared" si="5"/>
        <v>5.3999999999999999E-2</v>
      </c>
      <c r="Q54" s="34"/>
      <c r="R54" s="34">
        <f t="shared" si="6"/>
        <v>5.3999999999999999E-2</v>
      </c>
      <c r="S54" s="34">
        <v>2</v>
      </c>
      <c r="T54" s="34" t="s">
        <v>131</v>
      </c>
      <c r="U54" s="34">
        <v>13540</v>
      </c>
      <c r="V54" s="34">
        <v>9540</v>
      </c>
      <c r="W54" s="34">
        <v>4000</v>
      </c>
      <c r="X54" s="36">
        <f t="shared" si="7"/>
        <v>74.074074074074076</v>
      </c>
      <c r="Y54" s="34"/>
    </row>
    <row r="55" spans="1:25">
      <c r="A55" s="34">
        <v>54</v>
      </c>
      <c r="B55" s="34" t="s">
        <v>75</v>
      </c>
      <c r="C55" s="34" t="s">
        <v>3</v>
      </c>
      <c r="D55" s="38">
        <v>110.16666666666667</v>
      </c>
      <c r="E55" s="35">
        <v>90909.090909090912</v>
      </c>
      <c r="F55" s="36">
        <v>49.090909090909093</v>
      </c>
      <c r="G55" s="36">
        <v>20.18</v>
      </c>
      <c r="H55" s="36">
        <v>9.906545454545455</v>
      </c>
      <c r="I55" s="35">
        <v>98989.898989898997</v>
      </c>
      <c r="J55" s="36">
        <v>60.202020202020208</v>
      </c>
      <c r="K55" s="36">
        <v>20.54</v>
      </c>
      <c r="L55" s="36">
        <v>12.36549494949495</v>
      </c>
      <c r="M55" s="9"/>
      <c r="N55" s="9"/>
      <c r="O55" s="10"/>
      <c r="P55" s="34">
        <f t="shared" si="5"/>
        <v>5.3999999999999999E-2</v>
      </c>
      <c r="Q55" s="11"/>
      <c r="R55" s="34">
        <f t="shared" si="6"/>
        <v>5.3999999999999999E-2</v>
      </c>
      <c r="S55" s="34">
        <v>1</v>
      </c>
      <c r="T55" s="34" t="s">
        <v>130</v>
      </c>
      <c r="U55" s="34">
        <v>14230</v>
      </c>
      <c r="V55" s="34">
        <v>10120</v>
      </c>
      <c r="W55" s="34">
        <v>4110</v>
      </c>
      <c r="X55" s="36">
        <f t="shared" si="7"/>
        <v>76.111111111111114</v>
      </c>
      <c r="Y55" s="34"/>
    </row>
  </sheetData>
  <autoFilter ref="B1:Y1"/>
  <conditionalFormatting sqref="X2:X5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5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5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5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5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5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5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5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5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5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график</vt:lpstr>
      <vt:lpstr>диаграмма</vt:lpstr>
      <vt:lpstr>учет 10 сентября</vt:lpstr>
      <vt:lpstr>пробы</vt:lpstr>
      <vt:lpstr>учет 30 сентября</vt:lpstr>
      <vt:lpstr>образцы 30 сентября</vt:lpstr>
      <vt:lpstr>учет 8 ноября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Иванов</dc:creator>
  <cp:lastModifiedBy>MarinAgro</cp:lastModifiedBy>
  <cp:lastPrinted>2020-05-21T04:46:39Z</cp:lastPrinted>
  <dcterms:created xsi:type="dcterms:W3CDTF">2015-06-05T18:19:34Z</dcterms:created>
  <dcterms:modified xsi:type="dcterms:W3CDTF">2020-11-09T07:08:26Z</dcterms:modified>
</cp:coreProperties>
</file>