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23\OneDrive\Рабочий стол\ЯРВЕТ\"/>
    </mc:Choice>
  </mc:AlternateContent>
  <bookViews>
    <workbookView xWindow="0" yWindow="0" windowWidth="19200" windowHeight="729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C28" i="1"/>
  <c r="D26" i="1"/>
  <c r="E26" i="1"/>
  <c r="C26" i="1"/>
  <c r="D19" i="1" l="1"/>
  <c r="C19" i="1"/>
  <c r="D22" i="1"/>
  <c r="C22" i="1"/>
  <c r="D16" i="1"/>
  <c r="C16" i="1"/>
  <c r="D12" i="1"/>
  <c r="C13" i="1"/>
  <c r="D13" i="1" s="1"/>
  <c r="E13" i="1" l="1"/>
  <c r="C21" i="1"/>
  <c r="C15" i="1"/>
  <c r="C18" i="1" s="1"/>
  <c r="E7" i="1"/>
  <c r="D7" i="1"/>
  <c r="C10" i="1"/>
  <c r="C24" i="1" l="1"/>
  <c r="E10" i="1"/>
  <c r="E8" i="1" s="1"/>
  <c r="E11" i="1" s="1"/>
  <c r="D10" i="1"/>
  <c r="D8" i="1" s="1"/>
  <c r="D11" i="1" s="1"/>
  <c r="D15" i="1" s="1"/>
  <c r="E15" i="1" l="1"/>
  <c r="E12" i="1"/>
  <c r="E16" i="1" s="1"/>
  <c r="D24" i="1"/>
  <c r="D21" i="1"/>
  <c r="D18" i="1"/>
  <c r="E24" i="1"/>
  <c r="E21" i="1"/>
  <c r="E22" i="1" s="1"/>
  <c r="E18" i="1"/>
  <c r="E19" i="1" s="1"/>
</calcChain>
</file>

<file path=xl/sharedStrings.xml><?xml version="1.0" encoding="utf-8"?>
<sst xmlns="http://schemas.openxmlformats.org/spreadsheetml/2006/main" count="25" uniqueCount="25">
  <si>
    <t>высота среза, см</t>
  </si>
  <si>
    <t>Урожайность т/га</t>
  </si>
  <si>
    <t>Потеря урожайности от высоты среза, т/га</t>
  </si>
  <si>
    <t>Количество стеблей на 1 тыс/га</t>
  </si>
  <si>
    <t xml:space="preserve">Вес стебля, кг </t>
  </si>
  <si>
    <t>вес среза</t>
  </si>
  <si>
    <t>потеря стебля, кг (2 стебля)</t>
  </si>
  <si>
    <t>содержание СВ%</t>
  </si>
  <si>
    <t>Содержание СВ, т</t>
  </si>
  <si>
    <t>Содержание Крахмала, т</t>
  </si>
  <si>
    <t>содержание крахмала в СВ%</t>
  </si>
  <si>
    <t>Образцы</t>
  </si>
  <si>
    <t>ЧЭЛ в СВ МДж</t>
  </si>
  <si>
    <t>ЧЭЛ всего  МДж</t>
  </si>
  <si>
    <t>Неструктурные углеводы (NFC) в СВ%</t>
  </si>
  <si>
    <t>Неструктурные углеводы (NFC), т</t>
  </si>
  <si>
    <t>Сумма  на 1 га/руб</t>
  </si>
  <si>
    <t>Условная цена 1 кг СВ</t>
  </si>
  <si>
    <t>Стоимость 1тонны крахмала</t>
  </si>
  <si>
    <t>Стоимость 1 МДж</t>
  </si>
  <si>
    <t>Условная цена  силоса,1 т./ руб</t>
  </si>
  <si>
    <t>аНДК,                                         %СВ</t>
  </si>
  <si>
    <t>Переваримые питательные вещества с учетом TTNDFD (TDN, NRC Beef),                                                                 %СВ</t>
  </si>
  <si>
    <t xml:space="preserve"> тонн ППВ</t>
  </si>
  <si>
    <t>аНДК,                                        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</si>
</sst>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2" xfId="0" applyFont="1" applyBorder="1" applyAlignment="1">
      <alignment horizontal="right" wrapText="1"/>
    </xf>
    <xf numFmtId="164" fontId="2" fillId="0" borderId="3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2" fillId="0" borderId="5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61"/>
  <sheetViews>
    <sheetView tabSelected="1" workbookViewId="0">
      <pane xSplit="2" ySplit="5" topLeftCell="C19" activePane="bottomRight" state="frozen"/>
      <selection pane="topRight" activeCell="C1" sqref="C1"/>
      <selection pane="bottomLeft" activeCell="A6" sqref="A6"/>
      <selection pane="bottomRight" activeCell="L19" sqref="L19"/>
    </sheetView>
  </sheetViews>
  <sheetFormatPr defaultRowHeight="15.5" x14ac:dyDescent="0.35"/>
  <cols>
    <col min="2" max="2" width="33.08203125" customWidth="1"/>
    <col min="3" max="3" width="11.25" bestFit="1" customWidth="1"/>
    <col min="4" max="5" width="11.9140625" bestFit="1" customWidth="1"/>
  </cols>
  <sheetData>
    <row r="2" spans="1:4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6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6" thickBot="1" x14ac:dyDescent="0.4">
      <c r="A4" s="1"/>
      <c r="B4" s="40" t="s">
        <v>11</v>
      </c>
      <c r="C4" s="41">
        <v>1</v>
      </c>
      <c r="D4" s="41">
        <v>2</v>
      </c>
      <c r="E4" s="42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x14ac:dyDescent="0.35">
      <c r="A5" s="1"/>
      <c r="B5" s="37" t="s">
        <v>0</v>
      </c>
      <c r="C5" s="38">
        <v>30</v>
      </c>
      <c r="D5" s="38">
        <v>45</v>
      </c>
      <c r="E5" s="39">
        <v>60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x14ac:dyDescent="0.35">
      <c r="A6" s="1"/>
      <c r="B6" s="8" t="s">
        <v>6</v>
      </c>
      <c r="C6" s="3">
        <v>0</v>
      </c>
      <c r="D6" s="3">
        <v>6.7000000000000004E-2</v>
      </c>
      <c r="E6" s="9">
        <v>8.3000000000000004E-2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x14ac:dyDescent="0.35">
      <c r="A7" s="1"/>
      <c r="B7" s="8" t="s">
        <v>5</v>
      </c>
      <c r="C7" s="3"/>
      <c r="D7" s="3">
        <f>D6/2</f>
        <v>3.3500000000000002E-2</v>
      </c>
      <c r="E7" s="9">
        <f>E6/2</f>
        <v>4.1500000000000002E-2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9" customHeight="1" x14ac:dyDescent="0.35">
      <c r="A8" s="1"/>
      <c r="B8" s="8" t="s">
        <v>2</v>
      </c>
      <c r="C8" s="3">
        <v>0</v>
      </c>
      <c r="D8" s="3">
        <f>C11-C9*D10</f>
        <v>2.2779999999999987</v>
      </c>
      <c r="E8" s="9">
        <f>C11-D9*E10</f>
        <v>2.8219999999999956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x14ac:dyDescent="0.35">
      <c r="A9" s="1"/>
      <c r="B9" s="8" t="s">
        <v>3</v>
      </c>
      <c r="C9" s="3">
        <v>68</v>
      </c>
      <c r="D9" s="3">
        <v>68</v>
      </c>
      <c r="E9" s="9">
        <v>68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x14ac:dyDescent="0.35">
      <c r="A10" s="1"/>
      <c r="B10" s="8" t="s">
        <v>4</v>
      </c>
      <c r="C10" s="4">
        <f>C11/C9</f>
        <v>0.56470588235294117</v>
      </c>
      <c r="D10" s="4">
        <f>C10-D7</f>
        <v>0.53120588235294119</v>
      </c>
      <c r="E10" s="10">
        <f>C10-E7</f>
        <v>0.52320588235294119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35">
      <c r="A11" s="1"/>
      <c r="B11" s="13" t="s">
        <v>1</v>
      </c>
      <c r="C11" s="5">
        <v>38.4</v>
      </c>
      <c r="D11" s="5">
        <f>C11-D8</f>
        <v>36.122</v>
      </c>
      <c r="E11" s="11">
        <f>C11-E8</f>
        <v>35.578000000000003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9" customHeight="1" x14ac:dyDescent="0.35">
      <c r="A12" s="1"/>
      <c r="B12" s="30" t="s">
        <v>20</v>
      </c>
      <c r="C12" s="35">
        <v>3000</v>
      </c>
      <c r="D12" s="35">
        <f>D13/D11</f>
        <v>3189.1921820497205</v>
      </c>
      <c r="E12" s="36">
        <f>E13/E11</f>
        <v>3237.9560402495922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x14ac:dyDescent="0.35">
      <c r="A13" s="1"/>
      <c r="B13" s="27" t="s">
        <v>16</v>
      </c>
      <c r="C13" s="28">
        <f>C11*C12</f>
        <v>115200</v>
      </c>
      <c r="D13" s="28">
        <f>C13</f>
        <v>115200</v>
      </c>
      <c r="E13" s="29">
        <f>D13</f>
        <v>115200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6" thickBot="1" x14ac:dyDescent="0.4">
      <c r="A14" s="1"/>
      <c r="B14" s="14" t="s">
        <v>7</v>
      </c>
      <c r="C14" s="15">
        <v>41.09</v>
      </c>
      <c r="D14" s="15">
        <v>36.6</v>
      </c>
      <c r="E14" s="16">
        <v>40.4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x14ac:dyDescent="0.35">
      <c r="A15" s="1"/>
      <c r="B15" s="17" t="s">
        <v>8</v>
      </c>
      <c r="C15" s="18">
        <f>C11*C14/100</f>
        <v>15.778560000000001</v>
      </c>
      <c r="D15" s="18">
        <f>D11*D14/100</f>
        <v>13.220651999999999</v>
      </c>
      <c r="E15" s="19">
        <f>E11*E14/100</f>
        <v>14.373512</v>
      </c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x14ac:dyDescent="0.35">
      <c r="A16" s="1"/>
      <c r="B16" s="31" t="s">
        <v>17</v>
      </c>
      <c r="C16" s="25">
        <f>C12/C15</f>
        <v>190.13141883669991</v>
      </c>
      <c r="D16" s="25">
        <f>D12/D15</f>
        <v>241.22805607845368</v>
      </c>
      <c r="E16" s="26">
        <f>E12/E15</f>
        <v>225.27243447875455</v>
      </c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 x14ac:dyDescent="0.35">
      <c r="A17" s="1"/>
      <c r="B17" s="8" t="s">
        <v>10</v>
      </c>
      <c r="C17" s="6">
        <v>35.590000000000003</v>
      </c>
      <c r="D17" s="6">
        <v>39.11</v>
      </c>
      <c r="E17" s="12">
        <v>39.36</v>
      </c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x14ac:dyDescent="0.35">
      <c r="A18" s="1"/>
      <c r="B18" s="20" t="s">
        <v>9</v>
      </c>
      <c r="C18" s="7">
        <f>C15*C17/100</f>
        <v>5.6155895040000008</v>
      </c>
      <c r="D18" s="7">
        <f>D15*D17/100</f>
        <v>5.1705969972000005</v>
      </c>
      <c r="E18" s="21">
        <f>E15*E17/100</f>
        <v>5.6574143231999994</v>
      </c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x14ac:dyDescent="0.35">
      <c r="A19" s="1"/>
      <c r="B19" s="32" t="s">
        <v>18</v>
      </c>
      <c r="C19" s="34">
        <f>C13/C18</f>
        <v>20514.319986876304</v>
      </c>
      <c r="D19" s="34">
        <f t="shared" ref="D19:E19" si="0">D13/D18</f>
        <v>22279.825726581184</v>
      </c>
      <c r="E19" s="34">
        <f t="shared" si="0"/>
        <v>20362.659232431735</v>
      </c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x14ac:dyDescent="0.35">
      <c r="A20" s="1"/>
      <c r="B20" s="8" t="s">
        <v>12</v>
      </c>
      <c r="C20" s="6">
        <v>6.29</v>
      </c>
      <c r="D20" s="6">
        <v>6.32</v>
      </c>
      <c r="E20" s="12">
        <v>6.52</v>
      </c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x14ac:dyDescent="0.35">
      <c r="A21" s="1"/>
      <c r="B21" s="13" t="s">
        <v>13</v>
      </c>
      <c r="C21" s="7">
        <f>C20*C15</f>
        <v>99.247142400000001</v>
      </c>
      <c r="D21" s="7">
        <f>D20*D15</f>
        <v>83.554520640000007</v>
      </c>
      <c r="E21" s="21">
        <f>E20*E15</f>
        <v>93.715298239999996</v>
      </c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35">
      <c r="A22" s="1"/>
      <c r="B22" s="33" t="s">
        <v>19</v>
      </c>
      <c r="C22" s="34">
        <f>C13/C21</f>
        <v>1160.7387095913</v>
      </c>
      <c r="D22" s="34">
        <f t="shared" ref="D22:E22" si="1">D13/D21</f>
        <v>1378.7404812762504</v>
      </c>
      <c r="E22" s="34">
        <f t="shared" si="1"/>
        <v>1229.2550113320751</v>
      </c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31" x14ac:dyDescent="0.35">
      <c r="A23" s="1"/>
      <c r="B23" s="8" t="s">
        <v>14</v>
      </c>
      <c r="C23" s="6">
        <v>48.88</v>
      </c>
      <c r="D23" s="6">
        <v>51.14</v>
      </c>
      <c r="E23" s="12">
        <v>54.32</v>
      </c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6" thickBot="1" x14ac:dyDescent="0.4">
      <c r="A24" s="1"/>
      <c r="B24" s="43" t="s">
        <v>15</v>
      </c>
      <c r="C24" s="44">
        <f>C23*C15/100</f>
        <v>7.7125601280000016</v>
      </c>
      <c r="D24" s="44">
        <f>D23*D15/100</f>
        <v>6.7610414327999999</v>
      </c>
      <c r="E24" s="45">
        <f>E23*E15/100</f>
        <v>7.8076917184000001</v>
      </c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46.5" x14ac:dyDescent="0.35">
      <c r="A25" s="1"/>
      <c r="B25" s="47" t="s">
        <v>22</v>
      </c>
      <c r="C25" s="48">
        <v>66.12</v>
      </c>
      <c r="D25" s="48">
        <v>67.27</v>
      </c>
      <c r="E25" s="49">
        <v>69.010000000000005</v>
      </c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5">
      <c r="A26" s="1"/>
      <c r="B26" s="50" t="s">
        <v>23</v>
      </c>
      <c r="C26" s="46">
        <f>C25*C11/100</f>
        <v>25.390080000000001</v>
      </c>
      <c r="D26" s="46">
        <f t="shared" ref="D26:E26" si="2">D25*D11/100</f>
        <v>24.2992694</v>
      </c>
      <c r="E26" s="51">
        <f t="shared" si="2"/>
        <v>24.552377800000002</v>
      </c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5">
      <c r="A27" s="1"/>
      <c r="B27" s="8" t="s">
        <v>21</v>
      </c>
      <c r="C27" s="6">
        <v>37.29</v>
      </c>
      <c r="D27" s="6">
        <v>34.74</v>
      </c>
      <c r="E27" s="12">
        <v>33.299999999999997</v>
      </c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6" thickBot="1" x14ac:dyDescent="0.4">
      <c r="A28" s="1"/>
      <c r="B28" s="22" t="s">
        <v>24</v>
      </c>
      <c r="C28" s="23">
        <f>C27*C11/100</f>
        <v>14.31936</v>
      </c>
      <c r="D28" s="23">
        <f t="shared" ref="D28:E28" si="3">D27*D11/100</f>
        <v>12.548782800000001</v>
      </c>
      <c r="E28" s="24">
        <f t="shared" si="3"/>
        <v>11.847474</v>
      </c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5">
      <c r="A29" s="1"/>
      <c r="B29" s="1"/>
      <c r="C29" s="2"/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5">
      <c r="A30" s="1"/>
      <c r="B30" s="1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5">
      <c r="A31" s="1"/>
      <c r="B31" s="1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5">
      <c r="A32" s="1"/>
      <c r="B32" s="1"/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5">
      <c r="A33" s="1"/>
      <c r="B33" s="1"/>
      <c r="C33" s="2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5">
      <c r="A34" s="1"/>
      <c r="B34" s="1"/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5">
      <c r="A35" s="1"/>
      <c r="B35" s="1"/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5">
      <c r="A36" s="1"/>
      <c r="B36" s="1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5">
      <c r="A37" s="1"/>
      <c r="B37" s="1"/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5">
      <c r="A38" s="1"/>
      <c r="B38" s="1"/>
      <c r="C38" s="2"/>
      <c r="D38" s="2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5">
      <c r="A39" s="1"/>
      <c r="B39" s="1"/>
      <c r="C39" s="2"/>
      <c r="D39" s="2"/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5">
      <c r="A40" s="1"/>
      <c r="B40" s="1"/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5">
      <c r="A41" s="1"/>
      <c r="B41" s="1"/>
      <c r="C41" s="2"/>
      <c r="D41" s="2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5">
      <c r="A42" s="1"/>
      <c r="B42" s="1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5">
      <c r="A43" s="1"/>
      <c r="B43" s="1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5">
      <c r="A44" s="1"/>
      <c r="B44" s="1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Светличный</dc:creator>
  <cp:lastModifiedBy>Сергей Светличный</cp:lastModifiedBy>
  <cp:lastPrinted>2022-09-30T07:01:33Z</cp:lastPrinted>
  <dcterms:created xsi:type="dcterms:W3CDTF">2022-09-30T06:10:25Z</dcterms:created>
  <dcterms:modified xsi:type="dcterms:W3CDTF">2022-10-14T14:10:48Z</dcterms:modified>
</cp:coreProperties>
</file>